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827"/>
  <workbookPr showInkAnnotation="0"/>
  <mc:AlternateContent xmlns:mc="http://schemas.openxmlformats.org/markup-compatibility/2006">
    <mc:Choice Requires="x15">
      <x15ac:absPath xmlns:x15ac="http://schemas.microsoft.com/office/spreadsheetml/2010/11/ac" url="C:\Users\Korisnik\OneDrive - CARNET\MOJI DOKUMENTI DEŽANOVAC\Tihana\Financijski izvještaji\2026\06-2026\"/>
    </mc:Choice>
  </mc:AlternateContent>
  <xr:revisionPtr revIDLastSave="1" documentId="6_{C4B7E402-3B8D-4935-BA28-248033C018D9}" xr6:coauthVersionLast="37" xr6:coauthVersionMax="37" xr10:uidLastSave="{79134305-5C1C-4906-A876-89CD9FD90E95}"/>
  <bookViews>
    <workbookView xWindow="0" yWindow="0" windowWidth="28800" windowHeight="1222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F327" i="9"/>
  <c r="E327" i="9"/>
  <c r="B327" i="9" s="1"/>
  <c r="H326" i="9"/>
  <c r="E326" i="9" s="1"/>
  <c r="B326" i="9" s="1"/>
  <c r="G326" i="9"/>
  <c r="F326" i="9"/>
  <c r="H325" i="9"/>
  <c r="G325" i="9"/>
  <c r="F325" i="9"/>
  <c r="H324" i="9"/>
  <c r="G324" i="9"/>
  <c r="E324" i="9" s="1"/>
  <c r="B324" i="9" s="1"/>
  <c r="F324" i="9"/>
  <c r="H323" i="9"/>
  <c r="G323" i="9"/>
  <c r="E323" i="9" s="1"/>
  <c r="B323" i="9" s="1"/>
  <c r="F323" i="9"/>
  <c r="H322" i="9"/>
  <c r="G322" i="9"/>
  <c r="F322" i="9"/>
  <c r="E322" i="9"/>
  <c r="B322" i="9" s="1"/>
  <c r="H321" i="9"/>
  <c r="G321" i="9"/>
  <c r="F321" i="9"/>
  <c r="H320" i="9"/>
  <c r="G320" i="9"/>
  <c r="E320" i="9" s="1"/>
  <c r="B320" i="9" s="1"/>
  <c r="F320" i="9"/>
  <c r="H319" i="9"/>
  <c r="G319" i="9"/>
  <c r="F319" i="9"/>
  <c r="H318" i="9"/>
  <c r="G318" i="9"/>
  <c r="F318" i="9"/>
  <c r="E318" i="9"/>
  <c r="B318" i="9" s="1"/>
  <c r="H317" i="9"/>
  <c r="G317" i="9"/>
  <c r="E317" i="9" s="1"/>
  <c r="B317" i="9" s="1"/>
  <c r="F317" i="9"/>
  <c r="H316" i="9"/>
  <c r="G316" i="9"/>
  <c r="E316" i="9" s="1"/>
  <c r="B316" i="9" s="1"/>
  <c r="F316" i="9"/>
  <c r="F315" i="9"/>
  <c r="F314" i="9"/>
  <c r="F313" i="9"/>
  <c r="H312" i="9"/>
  <c r="G312" i="9"/>
  <c r="E312" i="9" s="1"/>
  <c r="B312" i="9" s="1"/>
  <c r="F312" i="9"/>
  <c r="H311" i="9"/>
  <c r="G311" i="9"/>
  <c r="F311" i="9"/>
  <c r="H310" i="9"/>
  <c r="E310" i="9" s="1"/>
  <c r="B310" i="9" s="1"/>
  <c r="G310" i="9"/>
  <c r="F310" i="9"/>
  <c r="F309" i="9"/>
  <c r="F308" i="9"/>
  <c r="H307" i="9"/>
  <c r="G307" i="9"/>
  <c r="E307" i="9" s="1"/>
  <c r="B307" i="9" s="1"/>
  <c r="F307" i="9"/>
  <c r="F306" i="9"/>
  <c r="H305" i="9"/>
  <c r="E305" i="9" s="1"/>
  <c r="B305" i="9" s="1"/>
  <c r="G305" i="9"/>
  <c r="F305" i="9"/>
  <c r="H304" i="9"/>
  <c r="G304" i="9"/>
  <c r="E304" i="9" s="1"/>
  <c r="B304" i="9" s="1"/>
  <c r="F304" i="9"/>
  <c r="H303" i="9"/>
  <c r="G303" i="9"/>
  <c r="E303" i="9" s="1"/>
  <c r="B303" i="9" s="1"/>
  <c r="F303" i="9"/>
  <c r="F302" i="9"/>
  <c r="F301" i="9"/>
  <c r="F300" i="9"/>
  <c r="F299" i="9"/>
  <c r="F298" i="9"/>
  <c r="F297" i="9"/>
  <c r="L296" i="9"/>
  <c r="F296" i="9" s="1"/>
  <c r="H296" i="9"/>
  <c r="F295" i="9"/>
  <c r="I294" i="9"/>
  <c r="H294" i="9"/>
  <c r="F294" i="9"/>
  <c r="E293" i="9"/>
  <c r="M292" i="9"/>
  <c r="L292" i="9"/>
  <c r="F292" i="9" s="1"/>
  <c r="B292" i="9" s="1"/>
  <c r="E292" i="9"/>
  <c r="M291" i="9"/>
  <c r="L291" i="9"/>
  <c r="F291" i="9" s="1"/>
  <c r="E291" i="9"/>
  <c r="B291" i="9" s="1"/>
  <c r="M290" i="9"/>
  <c r="L290" i="9"/>
  <c r="F290" i="9"/>
  <c r="E290" i="9"/>
  <c r="B290" i="9" s="1"/>
  <c r="M289" i="9"/>
  <c r="L289" i="9"/>
  <c r="F289" i="9" s="1"/>
  <c r="B289" i="9" s="1"/>
  <c r="E289" i="9"/>
  <c r="M288" i="9"/>
  <c r="L288" i="9"/>
  <c r="F288" i="9" s="1"/>
  <c r="B288" i="9" s="1"/>
  <c r="E288" i="9"/>
  <c r="M287" i="9"/>
  <c r="F287" i="9" s="1"/>
  <c r="L287" i="9"/>
  <c r="E287" i="9"/>
  <c r="M286" i="9"/>
  <c r="L286" i="9"/>
  <c r="F286" i="9"/>
  <c r="B286" i="9" s="1"/>
  <c r="E286" i="9"/>
  <c r="M285" i="9"/>
  <c r="L285" i="9"/>
  <c r="F285" i="9" s="1"/>
  <c r="B285" i="9" s="1"/>
  <c r="E285" i="9"/>
  <c r="M284" i="9"/>
  <c r="F284" i="9" s="1"/>
  <c r="B284" i="9" s="1"/>
  <c r="L284" i="9"/>
  <c r="E284" i="9"/>
  <c r="M283" i="9"/>
  <c r="L283" i="9"/>
  <c r="F283" i="9" s="1"/>
  <c r="E283" i="9"/>
  <c r="M282" i="9"/>
  <c r="L282" i="9"/>
  <c r="F282" i="9"/>
  <c r="E282" i="9"/>
  <c r="B282" i="9"/>
  <c r="M281" i="9"/>
  <c r="L281" i="9"/>
  <c r="F281" i="9" s="1"/>
  <c r="E281" i="9"/>
  <c r="M280" i="9"/>
  <c r="L280" i="9"/>
  <c r="F280" i="9"/>
  <c r="B280" i="9" s="1"/>
  <c r="E280" i="9"/>
  <c r="M279" i="9"/>
  <c r="L279" i="9"/>
  <c r="F279" i="9" s="1"/>
  <c r="E279" i="9"/>
  <c r="M278" i="9"/>
  <c r="F278" i="9" s="1"/>
  <c r="L278" i="9"/>
  <c r="E278" i="9"/>
  <c r="B278" i="9"/>
  <c r="M277" i="9"/>
  <c r="L277" i="9"/>
  <c r="F277" i="9" s="1"/>
  <c r="E277" i="9"/>
  <c r="B277" i="9" s="1"/>
  <c r="M276" i="9"/>
  <c r="L276" i="9"/>
  <c r="F276" i="9"/>
  <c r="B276" i="9" s="1"/>
  <c r="E276" i="9"/>
  <c r="M275" i="9"/>
  <c r="L275" i="9"/>
  <c r="F275" i="9" s="1"/>
  <c r="E275" i="9"/>
  <c r="B275" i="9" s="1"/>
  <c r="M274" i="9"/>
  <c r="F274" i="9" s="1"/>
  <c r="B274" i="9" s="1"/>
  <c r="L274" i="9"/>
  <c r="E274" i="9"/>
  <c r="M273" i="9"/>
  <c r="L273" i="9"/>
  <c r="F273" i="9" s="1"/>
  <c r="E273" i="9"/>
  <c r="B273" i="9" s="1"/>
  <c r="M272" i="9"/>
  <c r="L272" i="9"/>
  <c r="F272" i="9"/>
  <c r="B272" i="9" s="1"/>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L266" i="9"/>
  <c r="E266" i="9"/>
  <c r="M265" i="9"/>
  <c r="L265" i="9"/>
  <c r="F265" i="9"/>
  <c r="E265" i="9"/>
  <c r="B265" i="9" s="1"/>
  <c r="M264" i="9"/>
  <c r="L264" i="9"/>
  <c r="F264" i="9"/>
  <c r="B264" i="9" s="1"/>
  <c r="E264" i="9"/>
  <c r="M263" i="9"/>
  <c r="L263" i="9"/>
  <c r="F263" i="9" s="1"/>
  <c r="B263" i="9" s="1"/>
  <c r="E263" i="9"/>
  <c r="M262" i="9"/>
  <c r="L262" i="9"/>
  <c r="E262" i="9"/>
  <c r="M261" i="9"/>
  <c r="F261" i="9" s="1"/>
  <c r="L261" i="9"/>
  <c r="E261" i="9"/>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L254" i="9"/>
  <c r="E254" i="9"/>
  <c r="M253" i="9"/>
  <c r="L253" i="9"/>
  <c r="F253" i="9" s="1"/>
  <c r="E253" i="9"/>
  <c r="B253" i="9" s="1"/>
  <c r="M252" i="9"/>
  <c r="L252" i="9"/>
  <c r="F252" i="9"/>
  <c r="B252" i="9" s="1"/>
  <c r="E252" i="9"/>
  <c r="M251" i="9"/>
  <c r="L251" i="9"/>
  <c r="F251" i="9" s="1"/>
  <c r="B251" i="9" s="1"/>
  <c r="E251" i="9"/>
  <c r="M250" i="9"/>
  <c r="L250" i="9"/>
  <c r="F250" i="9" s="1"/>
  <c r="B250" i="9" s="1"/>
  <c r="E250" i="9"/>
  <c r="M249" i="9"/>
  <c r="L249" i="9"/>
  <c r="F249" i="9" s="1"/>
  <c r="E249" i="9"/>
  <c r="M248" i="9"/>
  <c r="L248" i="9"/>
  <c r="F248" i="9"/>
  <c r="B248" i="9" s="1"/>
  <c r="E248" i="9"/>
  <c r="M247" i="9"/>
  <c r="L247" i="9"/>
  <c r="F247" i="9" s="1"/>
  <c r="B247" i="9" s="1"/>
  <c r="E247" i="9"/>
  <c r="M246" i="9"/>
  <c r="L246" i="9"/>
  <c r="E246" i="9"/>
  <c r="M245" i="9"/>
  <c r="L245" i="9"/>
  <c r="F245" i="9" s="1"/>
  <c r="E245" i="9"/>
  <c r="B245" i="9" s="1"/>
  <c r="M244" i="9"/>
  <c r="F244" i="9" s="1"/>
  <c r="B244" i="9" s="1"/>
  <c r="L244" i="9"/>
  <c r="E244" i="9"/>
  <c r="M243" i="9"/>
  <c r="L243" i="9"/>
  <c r="F243" i="9" s="1"/>
  <c r="B243" i="9" s="1"/>
  <c r="E243" i="9"/>
  <c r="M242" i="9"/>
  <c r="L242" i="9"/>
  <c r="F242" i="9" s="1"/>
  <c r="B242" i="9" s="1"/>
  <c r="E242" i="9"/>
  <c r="M241" i="9"/>
  <c r="L241" i="9"/>
  <c r="F241" i="9" s="1"/>
  <c r="E241" i="9"/>
  <c r="M240" i="9"/>
  <c r="F240" i="9" s="1"/>
  <c r="B240" i="9" s="1"/>
  <c r="L240" i="9"/>
  <c r="E240" i="9"/>
  <c r="M239" i="9"/>
  <c r="L239" i="9"/>
  <c r="E239" i="9"/>
  <c r="M238" i="9"/>
  <c r="L238" i="9"/>
  <c r="E238" i="9"/>
  <c r="M237" i="9"/>
  <c r="L237" i="9"/>
  <c r="E237" i="9"/>
  <c r="M236" i="9"/>
  <c r="L236" i="9"/>
  <c r="F236" i="9" s="1"/>
  <c r="B236" i="9" s="1"/>
  <c r="E236" i="9"/>
  <c r="M235" i="9"/>
  <c r="L235" i="9"/>
  <c r="F235" i="9" s="1"/>
  <c r="B235" i="9" s="1"/>
  <c r="E235" i="9"/>
  <c r="M234" i="9"/>
  <c r="L234" i="9"/>
  <c r="F234" i="9" s="1"/>
  <c r="B234" i="9" s="1"/>
  <c r="E234" i="9"/>
  <c r="M233" i="9"/>
  <c r="L233" i="9"/>
  <c r="F233" i="9"/>
  <c r="E233" i="9"/>
  <c r="B233" i="9" s="1"/>
  <c r="M232" i="9"/>
  <c r="L232" i="9"/>
  <c r="F232" i="9"/>
  <c r="B232" i="9" s="1"/>
  <c r="E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F110" i="9"/>
  <c r="H109" i="9"/>
  <c r="G109" i="9"/>
  <c r="F109" i="9"/>
  <c r="E109" i="9"/>
  <c r="B109" i="9" s="1"/>
  <c r="H108" i="9"/>
  <c r="G108" i="9"/>
  <c r="F108" i="9"/>
  <c r="E108" i="9"/>
  <c r="H107" i="9"/>
  <c r="G107" i="9"/>
  <c r="E107" i="9" s="1"/>
  <c r="F107" i="9"/>
  <c r="H106" i="9"/>
  <c r="G106" i="9"/>
  <c r="F106" i="9"/>
  <c r="H105" i="9"/>
  <c r="G105" i="9"/>
  <c r="F105" i="9"/>
  <c r="E105" i="9"/>
  <c r="B105" i="9" s="1"/>
  <c r="H104" i="9"/>
  <c r="G104" i="9"/>
  <c r="F104" i="9"/>
  <c r="E104" i="9"/>
  <c r="H103" i="9"/>
  <c r="G103" i="9"/>
  <c r="E103" i="9" s="1"/>
  <c r="F103" i="9"/>
  <c r="H102" i="9"/>
  <c r="G102" i="9"/>
  <c r="F102" i="9"/>
  <c r="H101" i="9"/>
  <c r="G101" i="9"/>
  <c r="F101" i="9"/>
  <c r="E101" i="9"/>
  <c r="B101" i="9" s="1"/>
  <c r="H100" i="9"/>
  <c r="G100" i="9"/>
  <c r="F100" i="9"/>
  <c r="E100" i="9"/>
  <c r="B100" i="9" s="1"/>
  <c r="H99" i="9"/>
  <c r="G99" i="9"/>
  <c r="E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c r="H57" i="9"/>
  <c r="G57" i="9"/>
  <c r="E57" i="9" s="1"/>
  <c r="B57" i="9" s="1"/>
  <c r="F57" i="9"/>
  <c r="H56" i="9"/>
  <c r="G56" i="9"/>
  <c r="F56" i="9"/>
  <c r="H55" i="9"/>
  <c r="G55" i="9"/>
  <c r="F55" i="9"/>
  <c r="E55" i="9"/>
  <c r="B55" i="9" s="1"/>
  <c r="H54" i="9"/>
  <c r="G54" i="9"/>
  <c r="F54" i="9"/>
  <c r="E54" i="9"/>
  <c r="B54" i="9" s="1"/>
  <c r="H53" i="9"/>
  <c r="G53" i="9"/>
  <c r="F53" i="9"/>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B296" i="9" s="1"/>
  <c r="I3" i="9"/>
  <c r="H3" i="9"/>
  <c r="G3" i="9"/>
  <c r="D104" i="8"/>
  <c r="C1680" i="1" s="1"/>
  <c r="D97" i="8"/>
  <c r="D92" i="8"/>
  <c r="D87" i="8"/>
  <c r="D82" i="8"/>
  <c r="D77" i="8"/>
  <c r="D72" i="8"/>
  <c r="D67" i="8"/>
  <c r="D62" i="8"/>
  <c r="D57" i="8"/>
  <c r="C1633" i="1" s="1"/>
  <c r="D52" i="8"/>
  <c r="D46" i="8"/>
  <c r="D37" i="8"/>
  <c r="D27" i="8"/>
  <c r="D25" i="8" s="1"/>
  <c r="C1601" i="1" s="1"/>
  <c r="D18" i="8"/>
  <c r="D8" i="8"/>
  <c r="C1584" i="1" s="1"/>
  <c r="E44" i="7"/>
  <c r="D44" i="7"/>
  <c r="E39" i="7"/>
  <c r="D39" i="7"/>
  <c r="D38" i="7" s="1"/>
  <c r="E38" i="7"/>
  <c r="E30" i="7"/>
  <c r="D30" i="7"/>
  <c r="E23" i="7"/>
  <c r="E22" i="7" s="1"/>
  <c r="D23" i="7"/>
  <c r="D22" i="7"/>
  <c r="E14" i="7"/>
  <c r="D14" i="7"/>
  <c r="E7" i="7"/>
  <c r="D7" i="7"/>
  <c r="D6" i="7" s="1"/>
  <c r="D5" i="7" s="1"/>
  <c r="G345" i="9" s="1"/>
  <c r="E345" i="9"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F275" i="5"/>
  <c r="F274"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D254" i="5"/>
  <c r="F254" i="5" s="1"/>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F217" i="5"/>
  <c r="F216" i="5"/>
  <c r="F215" i="5"/>
  <c r="F214" i="5"/>
  <c r="F213" i="5"/>
  <c r="F212" i="5"/>
  <c r="F211" i="5"/>
  <c r="F210" i="5"/>
  <c r="E210" i="5"/>
  <c r="D210" i="5"/>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F534" i="4"/>
  <c r="F533" i="4"/>
  <c r="E532" i="4"/>
  <c r="D532" i="4"/>
  <c r="F532" i="4" s="1"/>
  <c r="F531" i="4"/>
  <c r="F530" i="4"/>
  <c r="E529" i="4"/>
  <c r="D529" i="4"/>
  <c r="D522" i="4" s="1"/>
  <c r="F522"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D431" i="4"/>
  <c r="F431" i="4" s="1"/>
  <c r="F428" i="4"/>
  <c r="E428" i="4"/>
  <c r="D428" i="4"/>
  <c r="E427" i="4"/>
  <c r="E648" i="4" s="1"/>
  <c r="D642" i="1" s="1"/>
  <c r="D427" i="4"/>
  <c r="E426" i="4"/>
  <c r="D426" i="4"/>
  <c r="D648"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D361"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D314" i="4"/>
  <c r="D309"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0"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E140" i="4"/>
  <c r="F140" i="4" s="1"/>
  <c r="D140" i="4"/>
  <c r="F139" i="4"/>
  <c r="F138" i="4"/>
  <c r="F137" i="4"/>
  <c r="F136" i="4"/>
  <c r="E135" i="4"/>
  <c r="E134" i="4" s="1"/>
  <c r="D135"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G28" i="3"/>
  <c r="B28" i="3"/>
  <c r="H27" i="3"/>
  <c r="G27" i="3"/>
  <c r="B27" i="3"/>
  <c r="G25" i="3"/>
  <c r="B25" i="3"/>
  <c r="G24" i="3"/>
  <c r="B24" i="3"/>
  <c r="G23" i="3"/>
  <c r="B23" i="3"/>
  <c r="I22" i="3"/>
  <c r="G22" i="3"/>
  <c r="B22" i="3"/>
  <c r="G20" i="3"/>
  <c r="B20" i="3"/>
  <c r="G19" i="3"/>
  <c r="B19" i="3"/>
  <c r="G18" i="3"/>
  <c r="B18" i="3"/>
  <c r="G17" i="3"/>
  <c r="B17" i="3"/>
  <c r="H10" i="3" a="1"/>
  <c r="H10" i="3" s="1"/>
  <c r="L3" i="9" s="1"/>
  <c r="H1685" i="1"/>
  <c r="G1685" i="1"/>
  <c r="C1685" i="1"/>
  <c r="C1684" i="1"/>
  <c r="H1684" i="1" s="1"/>
  <c r="C1683" i="1"/>
  <c r="H1683" i="1" s="1"/>
  <c r="C1682" i="1"/>
  <c r="G1682" i="1" s="1"/>
  <c r="C1681" i="1"/>
  <c r="G1681" i="1" s="1"/>
  <c r="C1679" i="1"/>
  <c r="H1679" i="1" s="1"/>
  <c r="H1678" i="1"/>
  <c r="C1678" i="1"/>
  <c r="G1678" i="1" s="1"/>
  <c r="H1677" i="1"/>
  <c r="G1677" i="1"/>
  <c r="C1677" i="1"/>
  <c r="G1676" i="1"/>
  <c r="C1676" i="1"/>
  <c r="H1676" i="1" s="1"/>
  <c r="C1675" i="1"/>
  <c r="H1675" i="1" s="1"/>
  <c r="H1674" i="1"/>
  <c r="C1674" i="1"/>
  <c r="G1674" i="1" s="1"/>
  <c r="H1673" i="1"/>
  <c r="G1673" i="1"/>
  <c r="C1673" i="1"/>
  <c r="G1672" i="1"/>
  <c r="C1672" i="1"/>
  <c r="H1672" i="1" s="1"/>
  <c r="C1671" i="1"/>
  <c r="H1671" i="1" s="1"/>
  <c r="H1670" i="1"/>
  <c r="C1670" i="1"/>
  <c r="G1670" i="1" s="1"/>
  <c r="H1669" i="1"/>
  <c r="G1669" i="1"/>
  <c r="C1669" i="1"/>
  <c r="G1668" i="1"/>
  <c r="C1668" i="1"/>
  <c r="H1668" i="1" s="1"/>
  <c r="C1667" i="1"/>
  <c r="H1667" i="1" s="1"/>
  <c r="H1666" i="1"/>
  <c r="C1666" i="1"/>
  <c r="G1666" i="1" s="1"/>
  <c r="C1665" i="1"/>
  <c r="H1665" i="1" s="1"/>
  <c r="G1664" i="1"/>
  <c r="C1664" i="1"/>
  <c r="H1664" i="1" s="1"/>
  <c r="C1663" i="1"/>
  <c r="H1663" i="1" s="1"/>
  <c r="H1662" i="1"/>
  <c r="C1662" i="1"/>
  <c r="G1662" i="1" s="1"/>
  <c r="H1661" i="1"/>
  <c r="G1661" i="1"/>
  <c r="C1661" i="1"/>
  <c r="G1660" i="1"/>
  <c r="C1660" i="1"/>
  <c r="H1660" i="1" s="1"/>
  <c r="C1659" i="1"/>
  <c r="H1659" i="1" s="1"/>
  <c r="H1658" i="1"/>
  <c r="C1658" i="1"/>
  <c r="G1658" i="1" s="1"/>
  <c r="H1657" i="1"/>
  <c r="G1657" i="1"/>
  <c r="C1657" i="1"/>
  <c r="G1656" i="1"/>
  <c r="C1656" i="1"/>
  <c r="H1656" i="1" s="1"/>
  <c r="C1655" i="1"/>
  <c r="H1655" i="1" s="1"/>
  <c r="H1654" i="1"/>
  <c r="C1654" i="1"/>
  <c r="G1654" i="1" s="1"/>
  <c r="H1653" i="1"/>
  <c r="G1653" i="1"/>
  <c r="C1653" i="1"/>
  <c r="G1652" i="1"/>
  <c r="C1652" i="1"/>
  <c r="H1652" i="1" s="1"/>
  <c r="C1651" i="1"/>
  <c r="H1651" i="1" s="1"/>
  <c r="H1650" i="1"/>
  <c r="C1650" i="1"/>
  <c r="G1650" i="1" s="1"/>
  <c r="H1649" i="1"/>
  <c r="G1649" i="1"/>
  <c r="C1649" i="1"/>
  <c r="G1648" i="1"/>
  <c r="C1648" i="1"/>
  <c r="H1648" i="1" s="1"/>
  <c r="C1647" i="1"/>
  <c r="H1647" i="1" s="1"/>
  <c r="H1646" i="1"/>
  <c r="C1646" i="1"/>
  <c r="G1646" i="1" s="1"/>
  <c r="H1645" i="1"/>
  <c r="G1645" i="1"/>
  <c r="C1645" i="1"/>
  <c r="G1644" i="1"/>
  <c r="C1644" i="1"/>
  <c r="H1644" i="1" s="1"/>
  <c r="C1643" i="1"/>
  <c r="H1643" i="1" s="1"/>
  <c r="H1642" i="1"/>
  <c r="C1642" i="1"/>
  <c r="G1642" i="1" s="1"/>
  <c r="H1641" i="1"/>
  <c r="G1641" i="1"/>
  <c r="C1641" i="1"/>
  <c r="G1640" i="1"/>
  <c r="C1640" i="1"/>
  <c r="H1640" i="1" s="1"/>
  <c r="C1639" i="1"/>
  <c r="H1639" i="1" s="1"/>
  <c r="H1638" i="1"/>
  <c r="C1638" i="1"/>
  <c r="G1638" i="1" s="1"/>
  <c r="C1637" i="1"/>
  <c r="H1637" i="1" s="1"/>
  <c r="G1636" i="1"/>
  <c r="C1636" i="1"/>
  <c r="H1636" i="1" s="1"/>
  <c r="C1635" i="1"/>
  <c r="H1635" i="1" s="1"/>
  <c r="C1634" i="1"/>
  <c r="G1634" i="1" s="1"/>
  <c r="G1632" i="1"/>
  <c r="C1632" i="1"/>
  <c r="H1632" i="1" s="1"/>
  <c r="C1631" i="1"/>
  <c r="H1631" i="1" s="1"/>
  <c r="H1630" i="1"/>
  <c r="C1630" i="1"/>
  <c r="G1630" i="1" s="1"/>
  <c r="H1629" i="1"/>
  <c r="G1629" i="1"/>
  <c r="C1629" i="1"/>
  <c r="G1628" i="1"/>
  <c r="C1628" i="1"/>
  <c r="H1628" i="1" s="1"/>
  <c r="H1626" i="1"/>
  <c r="C1626" i="1"/>
  <c r="G1626" i="1" s="1"/>
  <c r="H1625" i="1"/>
  <c r="G1625" i="1"/>
  <c r="C1625" i="1"/>
  <c r="G1624" i="1"/>
  <c r="C1624" i="1"/>
  <c r="H1624" i="1" s="1"/>
  <c r="C1623" i="1"/>
  <c r="H1623" i="1" s="1"/>
  <c r="H1622" i="1"/>
  <c r="C1622" i="1"/>
  <c r="G1622" i="1" s="1"/>
  <c r="C1619" i="1"/>
  <c r="H1619" i="1" s="1"/>
  <c r="H1618" i="1"/>
  <c r="C1618" i="1"/>
  <c r="G1618" i="1" s="1"/>
  <c r="H1617" i="1"/>
  <c r="G1617" i="1"/>
  <c r="C1617" i="1"/>
  <c r="G1616" i="1"/>
  <c r="C1616" i="1"/>
  <c r="H1616" i="1" s="1"/>
  <c r="C1615" i="1"/>
  <c r="H1615" i="1" s="1"/>
  <c r="H1614" i="1"/>
  <c r="G1614" i="1"/>
  <c r="C1614" i="1"/>
  <c r="H1613" i="1"/>
  <c r="G1613" i="1"/>
  <c r="C1613" i="1"/>
  <c r="C1612" i="1"/>
  <c r="H1612" i="1" s="1"/>
  <c r="C1611" i="1"/>
  <c r="H1611" i="1" s="1"/>
  <c r="C1610" i="1"/>
  <c r="H1610" i="1" s="1"/>
  <c r="H1609" i="1"/>
  <c r="G1609" i="1"/>
  <c r="C1609" i="1"/>
  <c r="G1608" i="1"/>
  <c r="C1608" i="1"/>
  <c r="H1608" i="1" s="1"/>
  <c r="C1607" i="1"/>
  <c r="H1607" i="1" s="1"/>
  <c r="C1606" i="1"/>
  <c r="G1606" i="1" s="1"/>
  <c r="C1605" i="1"/>
  <c r="H1605" i="1" s="1"/>
  <c r="C1604" i="1"/>
  <c r="H1604" i="1" s="1"/>
  <c r="H1602" i="1"/>
  <c r="G1602" i="1"/>
  <c r="C1602" i="1"/>
  <c r="C1600" i="1"/>
  <c r="H1600" i="1" s="1"/>
  <c r="C1599" i="1"/>
  <c r="H1599" i="1" s="1"/>
  <c r="H1598" i="1"/>
  <c r="G1598" i="1"/>
  <c r="C1598" i="1"/>
  <c r="H1597" i="1"/>
  <c r="G1597" i="1"/>
  <c r="C1597" i="1"/>
  <c r="G1596" i="1"/>
  <c r="C1596" i="1"/>
  <c r="H1596" i="1" s="1"/>
  <c r="C1595" i="1"/>
  <c r="H1595" i="1" s="1"/>
  <c r="H1594" i="1"/>
  <c r="C1594" i="1"/>
  <c r="G1594" i="1" s="1"/>
  <c r="H1593" i="1"/>
  <c r="C1593" i="1"/>
  <c r="G1593" i="1" s="1"/>
  <c r="G1592" i="1"/>
  <c r="C1592" i="1"/>
  <c r="H1592" i="1" s="1"/>
  <c r="C1591" i="1"/>
  <c r="H1591" i="1" s="1"/>
  <c r="H1590" i="1"/>
  <c r="C1590" i="1"/>
  <c r="G1590" i="1" s="1"/>
  <c r="H1589" i="1"/>
  <c r="G1589" i="1"/>
  <c r="C1589" i="1"/>
  <c r="G1588" i="1"/>
  <c r="C1588" i="1"/>
  <c r="H1588" i="1" s="1"/>
  <c r="C1587" i="1"/>
  <c r="H1587" i="1" s="1"/>
  <c r="H1586" i="1"/>
  <c r="G1586" i="1"/>
  <c r="C1586" i="1"/>
  <c r="C1585" i="1"/>
  <c r="G1585" i="1" s="1"/>
  <c r="C1583" i="1"/>
  <c r="H1583" i="1" s="1"/>
  <c r="C1581" i="1"/>
  <c r="H1581" i="1" s="1"/>
  <c r="D1580" i="1"/>
  <c r="C1580" i="1"/>
  <c r="H1580" i="1" s="1"/>
  <c r="G1579" i="1"/>
  <c r="D1579" i="1"/>
  <c r="J1579" i="1" s="1"/>
  <c r="C1579" i="1"/>
  <c r="H1579" i="1" s="1"/>
  <c r="D1578" i="1"/>
  <c r="C1578" i="1"/>
  <c r="H1578" i="1" s="1"/>
  <c r="G1577" i="1"/>
  <c r="I1577" i="1" s="1"/>
  <c r="D1577" i="1"/>
  <c r="J1577" i="1" s="1"/>
  <c r="C1577" i="1"/>
  <c r="H1577" i="1" s="1"/>
  <c r="G1576" i="1"/>
  <c r="D1576" i="1"/>
  <c r="C1576" i="1"/>
  <c r="H1576" i="1" s="1"/>
  <c r="D1575" i="1"/>
  <c r="C1575" i="1"/>
  <c r="H1575" i="1" s="1"/>
  <c r="G1574" i="1"/>
  <c r="I1574" i="1" s="1"/>
  <c r="D1574" i="1"/>
  <c r="J1574" i="1" s="1"/>
  <c r="C1574" i="1"/>
  <c r="H1574" i="1" s="1"/>
  <c r="D1573" i="1"/>
  <c r="C1573" i="1"/>
  <c r="H1573" i="1" s="1"/>
  <c r="G1572" i="1"/>
  <c r="I1572" i="1" s="1"/>
  <c r="D1572" i="1"/>
  <c r="J1572" i="1" s="1"/>
  <c r="C1572" i="1"/>
  <c r="H1572" i="1" s="1"/>
  <c r="G1571" i="1"/>
  <c r="D1571" i="1"/>
  <c r="C1571" i="1"/>
  <c r="H1571" i="1" s="1"/>
  <c r="G1570" i="1"/>
  <c r="D1570" i="1"/>
  <c r="C1570" i="1"/>
  <c r="H1570" i="1" s="1"/>
  <c r="D1569" i="1"/>
  <c r="C1569" i="1"/>
  <c r="H1569" i="1" s="1"/>
  <c r="G1568" i="1"/>
  <c r="I1568" i="1" s="1"/>
  <c r="D1568" i="1"/>
  <c r="J1568" i="1" s="1"/>
  <c r="C1568" i="1"/>
  <c r="H1568" i="1" s="1"/>
  <c r="D1567" i="1"/>
  <c r="C1567" i="1"/>
  <c r="H1567" i="1" s="1"/>
  <c r="G1566" i="1"/>
  <c r="I1566" i="1" s="1"/>
  <c r="D1566" i="1"/>
  <c r="J1566" i="1" s="1"/>
  <c r="C1566" i="1"/>
  <c r="H1566" i="1" s="1"/>
  <c r="D1565" i="1"/>
  <c r="C1565" i="1"/>
  <c r="H1565" i="1" s="1"/>
  <c r="G1564" i="1"/>
  <c r="D1564" i="1"/>
  <c r="J1564" i="1" s="1"/>
  <c r="C1564" i="1"/>
  <c r="D1563" i="1"/>
  <c r="C1563" i="1"/>
  <c r="H1563" i="1" s="1"/>
  <c r="D1562" i="1"/>
  <c r="C1562" i="1"/>
  <c r="H1562" i="1" s="1"/>
  <c r="G1561" i="1"/>
  <c r="D1561" i="1"/>
  <c r="J1561" i="1" s="1"/>
  <c r="C1561" i="1"/>
  <c r="D1560" i="1"/>
  <c r="C1560" i="1"/>
  <c r="H1560" i="1" s="1"/>
  <c r="G1559" i="1"/>
  <c r="D1559" i="1"/>
  <c r="J1559" i="1" s="1"/>
  <c r="C1559" i="1"/>
  <c r="D1558" i="1"/>
  <c r="C1558" i="1"/>
  <c r="H1558" i="1" s="1"/>
  <c r="G1557" i="1"/>
  <c r="D1557" i="1"/>
  <c r="J1557" i="1" s="1"/>
  <c r="C1557" i="1"/>
  <c r="D1556" i="1"/>
  <c r="C1556" i="1"/>
  <c r="H1556" i="1" s="1"/>
  <c r="D1555" i="1"/>
  <c r="C1555" i="1"/>
  <c r="H1555" i="1" s="1"/>
  <c r="D1554" i="1"/>
  <c r="C1554" i="1"/>
  <c r="H1554" i="1" s="1"/>
  <c r="G1553" i="1"/>
  <c r="D1553" i="1"/>
  <c r="J1553" i="1" s="1"/>
  <c r="C1553" i="1"/>
  <c r="D1552" i="1"/>
  <c r="C1552" i="1"/>
  <c r="H1552" i="1" s="1"/>
  <c r="G1551" i="1"/>
  <c r="D1551" i="1"/>
  <c r="J1551" i="1" s="1"/>
  <c r="C1551" i="1"/>
  <c r="D1550" i="1"/>
  <c r="C1550" i="1"/>
  <c r="H1550" i="1" s="1"/>
  <c r="G1549" i="1"/>
  <c r="D1549" i="1"/>
  <c r="J1549" i="1" s="1"/>
  <c r="C1549" i="1"/>
  <c r="D1548" i="1"/>
  <c r="C1548" i="1"/>
  <c r="H1548" i="1" s="1"/>
  <c r="G1547" i="1"/>
  <c r="D1547" i="1"/>
  <c r="J1547" i="1" s="1"/>
  <c r="C1547" i="1"/>
  <c r="H1546" i="1"/>
  <c r="G1546" i="1"/>
  <c r="D1546" i="1"/>
  <c r="C1546" i="1"/>
  <c r="J1546" i="1" s="1"/>
  <c r="D1545" i="1"/>
  <c r="J1545" i="1" s="1"/>
  <c r="C1545" i="1"/>
  <c r="H1545" i="1" s="1"/>
  <c r="H1544" i="1"/>
  <c r="G1544" i="1"/>
  <c r="I1544" i="1" s="1"/>
  <c r="D1544" i="1"/>
  <c r="C1544" i="1"/>
  <c r="J1544" i="1" s="1"/>
  <c r="D1543" i="1"/>
  <c r="J1543" i="1" s="1"/>
  <c r="C1543" i="1"/>
  <c r="H1543" i="1" s="1"/>
  <c r="H1542" i="1"/>
  <c r="G1542" i="1"/>
  <c r="I1542" i="1" s="1"/>
  <c r="D1542" i="1"/>
  <c r="C1542" i="1"/>
  <c r="J1542" i="1" s="1"/>
  <c r="D1541" i="1"/>
  <c r="J1541" i="1" s="1"/>
  <c r="C1541" i="1"/>
  <c r="H1541" i="1" s="1"/>
  <c r="H1540" i="1"/>
  <c r="G1540" i="1"/>
  <c r="I1540" i="1" s="1"/>
  <c r="D1540" i="1"/>
  <c r="C1540" i="1"/>
  <c r="J1540" i="1" s="1"/>
  <c r="H1539" i="1"/>
  <c r="G1539" i="1"/>
  <c r="D1539" i="1"/>
  <c r="C1539" i="1"/>
  <c r="H1538" i="1"/>
  <c r="G1538" i="1"/>
  <c r="D1538" i="1"/>
  <c r="C1538" i="1"/>
  <c r="H1537" i="1"/>
  <c r="G1537" i="1"/>
  <c r="D1537" i="1"/>
  <c r="C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D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D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G729" i="1" s="1"/>
  <c r="C729" i="1"/>
  <c r="H728" i="1"/>
  <c r="G728" i="1"/>
  <c r="D728" i="1"/>
  <c r="C728" i="1"/>
  <c r="D727" i="1"/>
  <c r="H727" i="1" s="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D645" i="1"/>
  <c r="H645" i="1" s="1"/>
  <c r="C645" i="1"/>
  <c r="C642" i="1"/>
  <c r="D636" i="1"/>
  <c r="G636" i="1" s="1"/>
  <c r="C636" i="1"/>
  <c r="H635" i="1"/>
  <c r="D635" i="1"/>
  <c r="G635" i="1" s="1"/>
  <c r="C635" i="1"/>
  <c r="D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D423" i="1"/>
  <c r="G423" i="1" s="1"/>
  <c r="C423" i="1"/>
  <c r="C422" i="1"/>
  <c r="D421" i="1"/>
  <c r="G421" i="1" s="1"/>
  <c r="C421" i="1"/>
  <c r="G416" i="1"/>
  <c r="D416" i="1"/>
  <c r="H416" i="1" s="1"/>
  <c r="C416" i="1"/>
  <c r="G415" i="1"/>
  <c r="D415" i="1"/>
  <c r="H415" i="1" s="1"/>
  <c r="C415" i="1"/>
  <c r="D414" i="1"/>
  <c r="H414" i="1" s="1"/>
  <c r="C414" i="1"/>
  <c r="D411" i="1"/>
  <c r="H411" i="1" s="1"/>
  <c r="C411" i="1"/>
  <c r="D410" i="1"/>
  <c r="H410" i="1" s="1"/>
  <c r="C410" i="1"/>
  <c r="D409" i="1"/>
  <c r="H409" i="1" s="1"/>
  <c r="C409" i="1"/>
  <c r="H408" i="1"/>
  <c r="G408" i="1"/>
  <c r="D408" i="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D379" i="1"/>
  <c r="G379" i="1" s="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H301" i="1"/>
  <c r="D301" i="1"/>
  <c r="G301" i="1" s="1"/>
  <c r="C301" i="1"/>
  <c r="D300" i="1"/>
  <c r="H300" i="1" s="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D195" i="1"/>
  <c r="H195" i="1" s="1"/>
  <c r="C195" i="1"/>
  <c r="D194" i="1"/>
  <c r="H194" i="1" s="1"/>
  <c r="C194" i="1"/>
  <c r="H193" i="1"/>
  <c r="G193" i="1"/>
  <c r="D193" i="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D178" i="1"/>
  <c r="G178" i="1" s="1"/>
  <c r="C178" i="1"/>
  <c r="H177" i="1"/>
  <c r="G177" i="1"/>
  <c r="D177" i="1"/>
  <c r="C177" i="1"/>
  <c r="H176" i="1"/>
  <c r="D176" i="1"/>
  <c r="G176" i="1" s="1"/>
  <c r="C176" i="1"/>
  <c r="H175" i="1"/>
  <c r="G175" i="1"/>
  <c r="D175" i="1"/>
  <c r="C175" i="1"/>
  <c r="D174" i="1"/>
  <c r="H174" i="1" s="1"/>
  <c r="C174" i="1"/>
  <c r="H173" i="1"/>
  <c r="G173" i="1"/>
  <c r="D173" i="1"/>
  <c r="C173" i="1"/>
  <c r="H172" i="1"/>
  <c r="G172" i="1"/>
  <c r="D172" i="1"/>
  <c r="C172" i="1"/>
  <c r="H171" i="1"/>
  <c r="G171" i="1"/>
  <c r="D171" i="1"/>
  <c r="C171" i="1"/>
  <c r="H170" i="1"/>
  <c r="D170" i="1"/>
  <c r="G170" i="1" s="1"/>
  <c r="C170" i="1"/>
  <c r="H169" i="1"/>
  <c r="G169" i="1"/>
  <c r="D169" i="1"/>
  <c r="C169" i="1"/>
  <c r="H168" i="1"/>
  <c r="D168" i="1"/>
  <c r="G168" i="1" s="1"/>
  <c r="C168" i="1"/>
  <c r="H167" i="1"/>
  <c r="D167" i="1"/>
  <c r="G167" i="1" s="1"/>
  <c r="C167" i="1"/>
  <c r="D166" i="1"/>
  <c r="H166" i="1" s="1"/>
  <c r="C166" i="1"/>
  <c r="H165" i="1"/>
  <c r="G165" i="1"/>
  <c r="D165" i="1"/>
  <c r="C165" i="1"/>
  <c r="H164" i="1"/>
  <c r="D164" i="1"/>
  <c r="G164" i="1" s="1"/>
  <c r="C164" i="1"/>
  <c r="H163" i="1"/>
  <c r="G163" i="1"/>
  <c r="D163" i="1"/>
  <c r="C163" i="1"/>
  <c r="G162" i="1"/>
  <c r="D162" i="1"/>
  <c r="H162" i="1" s="1"/>
  <c r="C162" i="1"/>
  <c r="D161" i="1"/>
  <c r="H161" i="1" s="1"/>
  <c r="C161" i="1"/>
  <c r="H159" i="1"/>
  <c r="G159" i="1"/>
  <c r="D159" i="1"/>
  <c r="C159" i="1"/>
  <c r="H158" i="1"/>
  <c r="G158" i="1"/>
  <c r="D158" i="1"/>
  <c r="C158" i="1"/>
  <c r="H157" i="1"/>
  <c r="G157" i="1"/>
  <c r="D157" i="1"/>
  <c r="C157" i="1"/>
  <c r="C156" i="1"/>
  <c r="H155" i="1"/>
  <c r="G155" i="1"/>
  <c r="D155" i="1"/>
  <c r="C155" i="1"/>
  <c r="H154" i="1"/>
  <c r="D154" i="1"/>
  <c r="G154" i="1" s="1"/>
  <c r="C154" i="1"/>
  <c r="H153" i="1"/>
  <c r="G153" i="1"/>
  <c r="D153" i="1"/>
  <c r="C153" i="1"/>
  <c r="H152" i="1"/>
  <c r="G152" i="1"/>
  <c r="D152" i="1"/>
  <c r="C152" i="1"/>
  <c r="H151" i="1"/>
  <c r="D151" i="1"/>
  <c r="G151" i="1" s="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H132" i="1" s="1"/>
  <c r="C132" i="1"/>
  <c r="D131" i="1"/>
  <c r="H131" i="1" s="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D122" i="1"/>
  <c r="G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684" i="1" l="1"/>
  <c r="H1681" i="1"/>
  <c r="E319" i="9"/>
  <c r="B319" i="9" s="1"/>
  <c r="H1680" i="1"/>
  <c r="G1680" i="1"/>
  <c r="H1682" i="1"/>
  <c r="G1665" i="1"/>
  <c r="G1637" i="1"/>
  <c r="H1633" i="1"/>
  <c r="G1633" i="1"/>
  <c r="H1634" i="1"/>
  <c r="G1612" i="1"/>
  <c r="G1610" i="1"/>
  <c r="H1606" i="1"/>
  <c r="G1605" i="1"/>
  <c r="H1601" i="1"/>
  <c r="G1601" i="1"/>
  <c r="C1603" i="1"/>
  <c r="H1603" i="1" s="1"/>
  <c r="G1604" i="1"/>
  <c r="G1600" i="1"/>
  <c r="D6" i="8"/>
  <c r="C1582" i="1" s="1"/>
  <c r="G1582" i="1" s="1"/>
  <c r="H1584" i="1"/>
  <c r="G1584" i="1"/>
  <c r="H1585" i="1"/>
  <c r="G1581" i="1"/>
  <c r="E311" i="9"/>
  <c r="B311" i="9" s="1"/>
  <c r="E321" i="9"/>
  <c r="B321" i="9" s="1"/>
  <c r="G411" i="1"/>
  <c r="G410" i="1"/>
  <c r="G407" i="1"/>
  <c r="G409" i="1"/>
  <c r="G414" i="1"/>
  <c r="G302" i="1"/>
  <c r="H421" i="1"/>
  <c r="G653" i="1"/>
  <c r="G651" i="1"/>
  <c r="G645" i="1"/>
  <c r="H636" i="1"/>
  <c r="E31" i="9"/>
  <c r="B31" i="9" s="1"/>
  <c r="E325" i="9"/>
  <c r="B325" i="9" s="1"/>
  <c r="G731" i="1"/>
  <c r="H729" i="1"/>
  <c r="G727" i="1"/>
  <c r="H726" i="1"/>
  <c r="G677" i="1"/>
  <c r="G676" i="1"/>
  <c r="F412" i="4"/>
  <c r="H388" i="1"/>
  <c r="G388" i="1"/>
  <c r="F393" i="4"/>
  <c r="G374" i="1"/>
  <c r="E373" i="4"/>
  <c r="D368" i="1" s="1"/>
  <c r="G300" i="1"/>
  <c r="G642" i="1"/>
  <c r="H642" i="1"/>
  <c r="F648" i="4"/>
  <c r="E294" i="9"/>
  <c r="B294" i="9" s="1"/>
  <c r="D422" i="1"/>
  <c r="E647" i="4"/>
  <c r="D641" i="1" s="1"/>
  <c r="E273" i="4"/>
  <c r="D269" i="1" s="1"/>
  <c r="F274" i="4"/>
  <c r="F216" i="4"/>
  <c r="G195" i="1"/>
  <c r="G190" i="1"/>
  <c r="G194" i="1"/>
  <c r="E56" i="9"/>
  <c r="B56" i="9" s="1"/>
  <c r="E53" i="9"/>
  <c r="B53" i="9" s="1"/>
  <c r="E52" i="9"/>
  <c r="B52" i="9" s="1"/>
  <c r="F239" i="9"/>
  <c r="B239" i="9" s="1"/>
  <c r="G174" i="1"/>
  <c r="E51" i="9"/>
  <c r="B51" i="9" s="1"/>
  <c r="F170" i="4"/>
  <c r="G166" i="1"/>
  <c r="G161" i="1"/>
  <c r="E164" i="4"/>
  <c r="D160" i="1" s="1"/>
  <c r="G156" i="1"/>
  <c r="H156" i="1"/>
  <c r="E153" i="4"/>
  <c r="D149" i="1" s="1"/>
  <c r="F160" i="4"/>
  <c r="E48" i="9"/>
  <c r="B48" i="9" s="1"/>
  <c r="F237" i="9"/>
  <c r="B237" i="9" s="1"/>
  <c r="F154" i="4"/>
  <c r="H150" i="1"/>
  <c r="G133" i="1"/>
  <c r="G131" i="1"/>
  <c r="G132" i="1"/>
  <c r="H122" i="1"/>
  <c r="D121" i="1"/>
  <c r="E6" i="4"/>
  <c r="F126" i="4"/>
  <c r="I1579" i="1"/>
  <c r="I1551" i="1"/>
  <c r="G1541" i="1"/>
  <c r="I1541" i="1" s="1"/>
  <c r="G1543" i="1"/>
  <c r="I1543" i="1" s="1"/>
  <c r="G1545" i="1"/>
  <c r="I1545" i="1" s="1"/>
  <c r="H1547" i="1"/>
  <c r="I1547" i="1" s="1"/>
  <c r="J1548" i="1"/>
  <c r="H1549" i="1"/>
  <c r="I1549" i="1" s="1"/>
  <c r="J1550" i="1"/>
  <c r="H1551" i="1"/>
  <c r="J1552" i="1"/>
  <c r="H1553" i="1"/>
  <c r="I1553" i="1" s="1"/>
  <c r="J1556" i="1"/>
  <c r="H1557" i="1"/>
  <c r="I1557" i="1" s="1"/>
  <c r="J1558" i="1"/>
  <c r="H1559" i="1"/>
  <c r="I1559" i="1" s="1"/>
  <c r="J1560" i="1"/>
  <c r="H1561" i="1"/>
  <c r="I1561" i="1" s="1"/>
  <c r="J1563" i="1"/>
  <c r="H1564" i="1"/>
  <c r="I1564" i="1" s="1"/>
  <c r="J1565" i="1"/>
  <c r="J1567" i="1"/>
  <c r="J1569" i="1"/>
  <c r="J1573" i="1"/>
  <c r="J1575" i="1"/>
  <c r="J1578" i="1"/>
  <c r="J1580" i="1"/>
  <c r="G1583" i="1"/>
  <c r="G1587" i="1"/>
  <c r="G1591" i="1"/>
  <c r="G1595" i="1"/>
  <c r="G1599" i="1"/>
  <c r="G1607" i="1"/>
  <c r="G1611" i="1"/>
  <c r="G1615" i="1"/>
  <c r="G1619" i="1"/>
  <c r="G1623" i="1"/>
  <c r="G1631" i="1"/>
  <c r="G1635" i="1"/>
  <c r="G1639" i="1"/>
  <c r="G1643" i="1"/>
  <c r="G1647" i="1"/>
  <c r="G1651" i="1"/>
  <c r="G1655" i="1"/>
  <c r="G1659" i="1"/>
  <c r="G1663" i="1"/>
  <c r="G1667" i="1"/>
  <c r="G1671" i="1"/>
  <c r="G1675" i="1"/>
  <c r="G1679" i="1"/>
  <c r="G1683" i="1"/>
  <c r="D82" i="4"/>
  <c r="F91" i="4"/>
  <c r="F309" i="4"/>
  <c r="D360" i="4"/>
  <c r="F361" i="4"/>
  <c r="I27" i="3"/>
  <c r="G1548" i="1"/>
  <c r="I1548" i="1" s="1"/>
  <c r="G1550" i="1"/>
  <c r="I1550" i="1" s="1"/>
  <c r="G1552" i="1"/>
  <c r="I1552" i="1" s="1"/>
  <c r="G1554" i="1"/>
  <c r="G1555" i="1"/>
  <c r="G1556" i="1"/>
  <c r="I1556" i="1" s="1"/>
  <c r="G1558" i="1"/>
  <c r="I1558" i="1" s="1"/>
  <c r="G1560" i="1"/>
  <c r="I1560" i="1" s="1"/>
  <c r="G1562" i="1"/>
  <c r="G1563" i="1"/>
  <c r="I1563" i="1" s="1"/>
  <c r="G1565" i="1"/>
  <c r="I1565" i="1" s="1"/>
  <c r="G1567" i="1"/>
  <c r="I1567" i="1" s="1"/>
  <c r="G1569" i="1"/>
  <c r="I1569" i="1" s="1"/>
  <c r="G1573" i="1"/>
  <c r="I1573" i="1" s="1"/>
  <c r="G1575" i="1"/>
  <c r="I1575" i="1" s="1"/>
  <c r="G1578" i="1"/>
  <c r="I1578" i="1" s="1"/>
  <c r="G1580" i="1"/>
  <c r="I1580" i="1" s="1"/>
  <c r="E308" i="4"/>
  <c r="F135" i="4"/>
  <c r="D134" i="4"/>
  <c r="E640" i="4"/>
  <c r="D634" i="1" s="1"/>
  <c r="B345" i="9"/>
  <c r="E344" i="9"/>
  <c r="I10" i="3" s="1"/>
  <c r="D202" i="4"/>
  <c r="D262" i="4"/>
  <c r="D321" i="4"/>
  <c r="D308" i="4" s="1"/>
  <c r="D373" i="4"/>
  <c r="F427" i="4"/>
  <c r="D466" i="4"/>
  <c r="D536" i="4"/>
  <c r="D584" i="4"/>
  <c r="D44" i="8"/>
  <c r="D7" i="4"/>
  <c r="D49" i="4"/>
  <c r="D125" i="4"/>
  <c r="D153" i="4"/>
  <c r="F237" i="4"/>
  <c r="D273" i="4"/>
  <c r="F314" i="4"/>
  <c r="F366" i="4"/>
  <c r="F426" i="4"/>
  <c r="F529" i="4"/>
  <c r="D571" i="4"/>
  <c r="F607" i="4"/>
  <c r="D629" i="4"/>
  <c r="D647" i="4"/>
  <c r="D12" i="5"/>
  <c r="E70" i="5"/>
  <c r="G314" i="9"/>
  <c r="G315" i="9"/>
  <c r="E315" i="9" s="1"/>
  <c r="B315" i="9" s="1"/>
  <c r="F150" i="5"/>
  <c r="G335" i="9"/>
  <c r="E335" i="9" s="1"/>
  <c r="B335" i="9" s="1"/>
  <c r="F177" i="5"/>
  <c r="D176" i="5"/>
  <c r="F203" i="5"/>
  <c r="D202" i="5"/>
  <c r="D89" i="6"/>
  <c r="D51" i="8"/>
  <c r="D106" i="4"/>
  <c r="D164" i="4"/>
  <c r="D250" i="5"/>
  <c r="D273" i="5"/>
  <c r="F276" i="5"/>
  <c r="F36" i="6"/>
  <c r="D35" i="6"/>
  <c r="F70" i="5"/>
  <c r="F136" i="5"/>
  <c r="D135" i="5"/>
  <c r="G338" i="9"/>
  <c r="E338" i="9" s="1"/>
  <c r="B338" i="9" s="1"/>
  <c r="F218" i="5"/>
  <c r="D141" i="6"/>
  <c r="F5" i="6"/>
  <c r="E35" i="6"/>
  <c r="D114" i="6"/>
  <c r="F130" i="6"/>
  <c r="D129" i="6"/>
  <c r="E102" i="9"/>
  <c r="B102" i="9" s="1"/>
  <c r="E106" i="9"/>
  <c r="B106" i="9" s="1"/>
  <c r="E110" i="9"/>
  <c r="B110" i="9" s="1"/>
  <c r="B104" i="9"/>
  <c r="B108" i="9"/>
  <c r="H315" i="9"/>
  <c r="H314" i="9"/>
  <c r="H309" i="9"/>
  <c r="G309" i="9"/>
  <c r="E309" i="9" s="1"/>
  <c r="B309" i="9" s="1"/>
  <c r="H308" i="9"/>
  <c r="M228" i="9"/>
  <c r="G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180" i="9"/>
  <c r="H179" i="9"/>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D88" i="5"/>
  <c r="D69" i="5" s="1"/>
  <c r="E176" i="5"/>
  <c r="B99" i="9"/>
  <c r="B103" i="9"/>
  <c r="B107" i="9"/>
  <c r="B111" i="9"/>
  <c r="B119" i="9"/>
  <c r="F238" i="9"/>
  <c r="B238" i="9" s="1"/>
  <c r="F246" i="9"/>
  <c r="B246" i="9" s="1"/>
  <c r="F254" i="9"/>
  <c r="B254" i="9" s="1"/>
  <c r="B261" i="9"/>
  <c r="F266" i="9"/>
  <c r="B266" i="9" s="1"/>
  <c r="B281" i="9"/>
  <c r="B283" i="9"/>
  <c r="B241" i="9"/>
  <c r="B249" i="9"/>
  <c r="F262" i="9"/>
  <c r="B262" i="9" s="1"/>
  <c r="B279" i="9"/>
  <c r="B287" i="9"/>
  <c r="G1603" i="1" l="1"/>
  <c r="H1582" i="1"/>
  <c r="E360" i="4"/>
  <c r="D355" i="1" s="1"/>
  <c r="H422" i="1"/>
  <c r="G422" i="1"/>
  <c r="E152" i="4"/>
  <c r="E299" i="4" s="1"/>
  <c r="E422" i="4"/>
  <c r="D417" i="1" s="1"/>
  <c r="I17" i="3"/>
  <c r="D2" i="1"/>
  <c r="F69" i="5"/>
  <c r="H23" i="3"/>
  <c r="C1074" i="1"/>
  <c r="D417" i="4"/>
  <c r="F308" i="4"/>
  <c r="C303" i="1"/>
  <c r="E175" i="5"/>
  <c r="D1179" i="1" s="1"/>
  <c r="I24" i="3"/>
  <c r="D1180" i="1"/>
  <c r="E180" i="9"/>
  <c r="B180" i="9" s="1"/>
  <c r="I28" i="3"/>
  <c r="D1430" i="1"/>
  <c r="F106" i="4"/>
  <c r="C102" i="1"/>
  <c r="G337" i="9"/>
  <c r="E337" i="9" s="1"/>
  <c r="B337" i="9" s="1"/>
  <c r="F202" i="5"/>
  <c r="C1206" i="1"/>
  <c r="E69" i="5"/>
  <c r="D1075" i="1"/>
  <c r="H24" i="9"/>
  <c r="G24" i="9"/>
  <c r="E24" i="9" s="1"/>
  <c r="D152" i="4"/>
  <c r="F153" i="4"/>
  <c r="C149" i="1"/>
  <c r="F584" i="4"/>
  <c r="C578" i="1"/>
  <c r="F202" i="4"/>
  <c r="C198" i="1"/>
  <c r="F134" i="4"/>
  <c r="C130" i="1"/>
  <c r="E141" i="6"/>
  <c r="B207" i="9"/>
  <c r="F129" i="6"/>
  <c r="C1524" i="1"/>
  <c r="F273" i="5"/>
  <c r="C1277" i="1"/>
  <c r="F12" i="5"/>
  <c r="D7" i="5"/>
  <c r="C1017" i="1"/>
  <c r="F571" i="4"/>
  <c r="C565" i="1"/>
  <c r="F125" i="4"/>
  <c r="C121" i="1"/>
  <c r="F536" i="4"/>
  <c r="D535" i="4"/>
  <c r="C530" i="1"/>
  <c r="F373" i="4"/>
  <c r="C368" i="1"/>
  <c r="D303" i="1"/>
  <c r="F141" i="6"/>
  <c r="H31" i="3"/>
  <c r="C1536" i="1"/>
  <c r="F135" i="5"/>
  <c r="C1140" i="1"/>
  <c r="F35" i="6"/>
  <c r="C1430" i="1"/>
  <c r="H28" i="3"/>
  <c r="F250" i="5"/>
  <c r="H25" i="3"/>
  <c r="C1254" i="1"/>
  <c r="D45" i="8"/>
  <c r="G343" i="9" s="1"/>
  <c r="E343" i="9" s="1"/>
  <c r="B343" i="9" s="1"/>
  <c r="C1627" i="1"/>
  <c r="D175" i="5"/>
  <c r="F176" i="5"/>
  <c r="H24" i="3"/>
  <c r="C1180" i="1"/>
  <c r="F647" i="4"/>
  <c r="C641" i="1"/>
  <c r="F273" i="4"/>
  <c r="C269" i="1"/>
  <c r="F49" i="4"/>
  <c r="C45" i="1"/>
  <c r="C1620" i="1"/>
  <c r="I39" i="3"/>
  <c r="F466" i="4"/>
  <c r="C460" i="1"/>
  <c r="F321" i="4"/>
  <c r="C316" i="1"/>
  <c r="D418" i="4"/>
  <c r="C355" i="1"/>
  <c r="F82" i="4"/>
  <c r="C78" i="1"/>
  <c r="F88" i="5"/>
  <c r="C1093" i="1"/>
  <c r="H19" i="9"/>
  <c r="E19" i="9" s="1"/>
  <c r="B19" i="9" s="1"/>
  <c r="F114" i="6"/>
  <c r="H30" i="3"/>
  <c r="C1509" i="1"/>
  <c r="G347" i="9"/>
  <c r="E347" i="9" s="1"/>
  <c r="F164" i="4"/>
  <c r="C160" i="1"/>
  <c r="F89" i="6"/>
  <c r="C1484" i="1"/>
  <c r="E314" i="9"/>
  <c r="B314" i="9" s="1"/>
  <c r="F629" i="4"/>
  <c r="C623" i="1"/>
  <c r="D6" i="4"/>
  <c r="C3" i="1"/>
  <c r="F7" i="4"/>
  <c r="D430" i="4"/>
  <c r="F262" i="4"/>
  <c r="C258" i="1"/>
  <c r="G342" i="9" l="1"/>
  <c r="E342" i="9" s="1"/>
  <c r="E341" i="9" s="1"/>
  <c r="K1480" i="9"/>
  <c r="F360" i="4"/>
  <c r="E417" i="4"/>
  <c r="D412" i="1" s="1"/>
  <c r="E423" i="4"/>
  <c r="E425" i="4" s="1"/>
  <c r="D420" i="1" s="1"/>
  <c r="E418" i="4"/>
  <c r="D413" i="1" s="1"/>
  <c r="D295" i="1"/>
  <c r="E300" i="4"/>
  <c r="D296" i="1" s="1"/>
  <c r="E301" i="4"/>
  <c r="D297" i="1" s="1"/>
  <c r="D148" i="1"/>
  <c r="I18" i="3"/>
  <c r="E643" i="4"/>
  <c r="D637" i="1" s="1"/>
  <c r="C413" i="1"/>
  <c r="G45" i="1"/>
  <c r="H45" i="1"/>
  <c r="G1430" i="1"/>
  <c r="H1430" i="1"/>
  <c r="E346" i="9"/>
  <c r="B347" i="9"/>
  <c r="G368" i="1"/>
  <c r="H368" i="1"/>
  <c r="G198" i="1"/>
  <c r="H198" i="1"/>
  <c r="G149" i="1"/>
  <c r="H149" i="1"/>
  <c r="G623" i="1"/>
  <c r="H623" i="1"/>
  <c r="G1509" i="1"/>
  <c r="H1509" i="1"/>
  <c r="G1093" i="1"/>
  <c r="H1093" i="1"/>
  <c r="G355" i="1"/>
  <c r="H355" i="1"/>
  <c r="G460" i="1"/>
  <c r="H460" i="1"/>
  <c r="G269" i="1"/>
  <c r="H269" i="1"/>
  <c r="G1180" i="1"/>
  <c r="H1180" i="1"/>
  <c r="H1627" i="1"/>
  <c r="G1627" i="1"/>
  <c r="G1140" i="1"/>
  <c r="H1140" i="1"/>
  <c r="G121" i="1"/>
  <c r="H121" i="1"/>
  <c r="G1017" i="1"/>
  <c r="H1017" i="1"/>
  <c r="I31" i="3"/>
  <c r="D1536" i="1"/>
  <c r="H9" i="3" s="1"/>
  <c r="G1075" i="1"/>
  <c r="H1075" i="1"/>
  <c r="F417" i="4"/>
  <c r="C412" i="1"/>
  <c r="G316" i="1"/>
  <c r="H316" i="1"/>
  <c r="G1254" i="1"/>
  <c r="H1254" i="1"/>
  <c r="H1536" i="1"/>
  <c r="F535" i="4"/>
  <c r="D640" i="4"/>
  <c r="C529" i="1"/>
  <c r="G565" i="1"/>
  <c r="H565" i="1"/>
  <c r="D639" i="4"/>
  <c r="F430" i="4"/>
  <c r="C424" i="1"/>
  <c r="D422" i="4"/>
  <c r="F6" i="4"/>
  <c r="H17" i="3"/>
  <c r="C2" i="1"/>
  <c r="G1484" i="1"/>
  <c r="H1484" i="1"/>
  <c r="H1620" i="1"/>
  <c r="G1620" i="1"/>
  <c r="F175" i="5"/>
  <c r="C1179" i="1"/>
  <c r="G1277" i="1"/>
  <c r="H1277" i="1"/>
  <c r="G258" i="1"/>
  <c r="H258" i="1"/>
  <c r="G160" i="1"/>
  <c r="H160" i="1"/>
  <c r="I40" i="3"/>
  <c r="C1621" i="1"/>
  <c r="H11" i="3" s="1"/>
  <c r="G530" i="1"/>
  <c r="H530" i="1"/>
  <c r="F7" i="5"/>
  <c r="D6" i="5"/>
  <c r="H22" i="3"/>
  <c r="C1012" i="1"/>
  <c r="G1524" i="1"/>
  <c r="H1524" i="1"/>
  <c r="G130" i="1"/>
  <c r="H130" i="1"/>
  <c r="G578" i="1"/>
  <c r="H578" i="1"/>
  <c r="D299" i="4"/>
  <c r="F152" i="4"/>
  <c r="H18" i="3"/>
  <c r="C148" i="1"/>
  <c r="D1074" i="1"/>
  <c r="I23" i="3"/>
  <c r="E6" i="5"/>
  <c r="G102" i="1"/>
  <c r="H102" i="1"/>
  <c r="G1074" i="1"/>
  <c r="H1074" i="1"/>
  <c r="G3" i="1"/>
  <c r="H3" i="1"/>
  <c r="B24" i="9"/>
  <c r="G1206" i="1"/>
  <c r="H1206" i="1"/>
  <c r="G303" i="1"/>
  <c r="H303" i="1"/>
  <c r="G78" i="1"/>
  <c r="H78" i="1"/>
  <c r="G641" i="1"/>
  <c r="H641" i="1"/>
  <c r="B342" i="9" l="1"/>
  <c r="F418" i="4"/>
  <c r="E644" i="4"/>
  <c r="E645" i="4" s="1"/>
  <c r="E424" i="4"/>
  <c r="D419" i="1" s="1"/>
  <c r="D418" i="1"/>
  <c r="H20" i="9"/>
  <c r="K3" i="9"/>
  <c r="I9" i="3"/>
  <c r="N3" i="9"/>
  <c r="I11" i="3"/>
  <c r="D301" i="4"/>
  <c r="F299" i="4"/>
  <c r="D423" i="4"/>
  <c r="C295" i="1"/>
  <c r="D300" i="4"/>
  <c r="G529" i="1"/>
  <c r="H529" i="1"/>
  <c r="G1536" i="1"/>
  <c r="E646" i="4"/>
  <c r="G148" i="1"/>
  <c r="H148" i="1"/>
  <c r="G306" i="9"/>
  <c r="E306" i="9" s="1"/>
  <c r="B306" i="9" s="1"/>
  <c r="G299" i="9"/>
  <c r="F6" i="5"/>
  <c r="C1011" i="1"/>
  <c r="G1621" i="1"/>
  <c r="H1621" i="1"/>
  <c r="G2" i="1"/>
  <c r="H2" i="1"/>
  <c r="D643" i="4"/>
  <c r="D424" i="4"/>
  <c r="F422" i="4"/>
  <c r="C417" i="1"/>
  <c r="F639" i="4"/>
  <c r="C633" i="1"/>
  <c r="F640" i="4"/>
  <c r="C634" i="1"/>
  <c r="G412" i="1"/>
  <c r="H412" i="1"/>
  <c r="G1179" i="1"/>
  <c r="H1179" i="1"/>
  <c r="D639" i="1"/>
  <c r="G413" i="1"/>
  <c r="H413" i="1"/>
  <c r="H299" i="9"/>
  <c r="D1011" i="1"/>
  <c r="G1012" i="1"/>
  <c r="H1012" i="1"/>
  <c r="G424" i="1"/>
  <c r="H424" i="1"/>
  <c r="D638" i="1" l="1"/>
  <c r="H8" i="3"/>
  <c r="G1011" i="1"/>
  <c r="H1011" i="1"/>
  <c r="G295" i="1"/>
  <c r="H295" i="1"/>
  <c r="G633" i="1"/>
  <c r="H633" i="1"/>
  <c r="F424" i="4"/>
  <c r="C419" i="1"/>
  <c r="D644" i="4"/>
  <c r="D425" i="4"/>
  <c r="F423" i="4"/>
  <c r="C418" i="1"/>
  <c r="G20" i="9"/>
  <c r="E20" i="9" s="1"/>
  <c r="B20" i="9" s="1"/>
  <c r="G634" i="1"/>
  <c r="H634" i="1"/>
  <c r="G417" i="1"/>
  <c r="H417" i="1"/>
  <c r="E650" i="4"/>
  <c r="D640" i="1"/>
  <c r="F300" i="4"/>
  <c r="C296" i="1"/>
  <c r="E649" i="4"/>
  <c r="F643" i="4"/>
  <c r="C637" i="1"/>
  <c r="E299" i="9"/>
  <c r="F301" i="4"/>
  <c r="C297" i="1"/>
  <c r="G637" i="1" l="1"/>
  <c r="H637" i="1"/>
  <c r="G297" i="1"/>
  <c r="H297" i="1"/>
  <c r="G296" i="1"/>
  <c r="H296" i="1"/>
  <c r="D646" i="4"/>
  <c r="F644" i="4"/>
  <c r="C638" i="1"/>
  <c r="D645" i="4"/>
  <c r="G418" i="1"/>
  <c r="H418" i="1"/>
  <c r="G419" i="1"/>
  <c r="H419" i="1"/>
  <c r="B299" i="9"/>
  <c r="D643" i="1"/>
  <c r="I19" i="3"/>
  <c r="D644" i="1"/>
  <c r="I20" i="3"/>
  <c r="F425" i="4"/>
  <c r="C420" i="1"/>
  <c r="M3" i="9"/>
  <c r="G420" i="1" l="1"/>
  <c r="H420" i="1"/>
  <c r="D649" i="4"/>
  <c r="F645" i="4"/>
  <c r="C639" i="1"/>
  <c r="G297" i="9"/>
  <c r="E297" i="9" s="1"/>
  <c r="B297" i="9" s="1"/>
  <c r="H333" i="9"/>
  <c r="G333" i="9"/>
  <c r="E333" i="9" s="1"/>
  <c r="D650" i="4"/>
  <c r="F646" i="4"/>
  <c r="C640" i="1"/>
  <c r="G638" i="1"/>
  <c r="H638" i="1"/>
  <c r="G639" i="1" l="1"/>
  <c r="H639" i="1"/>
  <c r="H7" i="3"/>
  <c r="B333" i="9"/>
  <c r="E298" i="9"/>
  <c r="I8" i="3" s="1"/>
  <c r="F650" i="4"/>
  <c r="H20" i="3"/>
  <c r="C644" i="1"/>
  <c r="G640" i="1"/>
  <c r="H640" i="1"/>
  <c r="F649" i="4"/>
  <c r="H19" i="3"/>
  <c r="C643" i="1"/>
  <c r="J3" i="9" l="1"/>
  <c r="G643" i="1"/>
  <c r="H643" i="1"/>
  <c r="G644" i="1"/>
  <c r="H644" i="1"/>
  <c r="G295" i="9" l="1"/>
  <c r="L293" i="9"/>
  <c r="F293" i="9" s="1"/>
  <c r="H295" i="9"/>
  <c r="H18" i="9"/>
  <c r="G18" i="9"/>
  <c r="J7" i="9"/>
  <c r="I12" i="9"/>
  <c r="K7" i="9"/>
  <c r="J12" i="9"/>
  <c r="K8" i="9"/>
  <c r="J13" i="9"/>
  <c r="I7" i="9"/>
  <c r="J9" i="9"/>
  <c r="H15" i="9"/>
  <c r="L15" i="9"/>
  <c r="G21" i="9"/>
  <c r="I8" i="9"/>
  <c r="M15" i="9"/>
  <c r="J8" i="9"/>
  <c r="G15" i="9"/>
  <c r="G22" i="9"/>
  <c r="I13" i="9"/>
  <c r="K10" i="9"/>
  <c r="G16" i="9"/>
  <c r="H21" i="9"/>
  <c r="I9" i="9"/>
  <c r="H16" i="9"/>
  <c r="J5" i="9"/>
  <c r="L16" i="9"/>
  <c r="K5" i="9"/>
  <c r="J10" i="9"/>
  <c r="E10" i="9" s="1"/>
  <c r="B10" i="9" s="1"/>
  <c r="M16" i="9"/>
  <c r="K13" i="9"/>
  <c r="K9" i="9"/>
  <c r="K6" i="9"/>
  <c r="J11" i="9"/>
  <c r="I17" i="9"/>
  <c r="H22" i="9"/>
  <c r="I5" i="9"/>
  <c r="K11" i="9"/>
  <c r="J17" i="9"/>
  <c r="I6" i="9"/>
  <c r="K12" i="9"/>
  <c r="G17" i="9"/>
  <c r="J6" i="9"/>
  <c r="I11" i="9"/>
  <c r="H17" i="9"/>
  <c r="E295" i="9" l="1"/>
  <c r="B295" i="9" s="1"/>
  <c r="E8" i="9"/>
  <c r="B8" i="9" s="1"/>
  <c r="E17" i="9"/>
  <c r="B17" i="9" s="1"/>
  <c r="E16" i="9"/>
  <c r="E15" i="9"/>
  <c r="E21" i="9"/>
  <c r="B21" i="9" s="1"/>
  <c r="E7" i="9"/>
  <c r="B7" i="9" s="1"/>
  <c r="E6" i="9"/>
  <c r="B6" i="9" s="1"/>
  <c r="E5" i="9"/>
  <c r="F15" i="9"/>
  <c r="E12" i="9"/>
  <c r="B12" i="9" s="1"/>
  <c r="E9" i="9"/>
  <c r="B9" i="9" s="1"/>
  <c r="E13" i="9"/>
  <c r="B13" i="9" s="1"/>
  <c r="B293" i="9"/>
  <c r="F23" i="9"/>
  <c r="E11" i="9"/>
  <c r="B11" i="9" s="1"/>
  <c r="F16" i="9"/>
  <c r="E22" i="9"/>
  <c r="B22" i="9" s="1"/>
  <c r="E18" i="9"/>
  <c r="B18" i="9" s="1"/>
  <c r="E23" i="9" l="1"/>
  <c r="I7" i="3" s="1"/>
  <c r="B15" i="9"/>
  <c r="B16" i="9"/>
  <c r="F14" i="9"/>
  <c r="F3" i="9" s="1"/>
  <c r="E14" i="9"/>
  <c r="I13" i="3" s="1"/>
  <c r="B5" i="9"/>
  <c r="E4" i="9"/>
  <c r="E3" i="9" l="1"/>
</calcChain>
</file>

<file path=xl/sharedStrings.xml><?xml version="1.0" encoding="utf-8"?>
<sst xmlns="http://schemas.openxmlformats.org/spreadsheetml/2006/main" count="4724" uniqueCount="3656">
  <si>
    <t>Obveznik:</t>
  </si>
  <si>
    <t>8344 - O.Š. DEŽANOVAC</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</si>
  <si>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</si>
  <si>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</si>
  <si>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</si>
  <si>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</si>
  <si>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</si>
  <si>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</si>
  <si>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</si>
  <si>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</si>
  <si>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</si>
  <si>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</si>
  <si>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</si>
  <si>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</si>
  <si>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</si>
  <si>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</si>
  <si>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</si>
  <si>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</si>
  <si>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</si>
  <si>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</si>
  <si>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</si>
  <si>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</si>
  <si>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</si>
  <si>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</si>
  <si>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</si>
  <si>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</si>
  <si>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</si>
  <si>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</si>
  <si>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</si>
  <si>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</si>
  <si>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</si>
  <si>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</si>
  <si>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</si>
  <si>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</si>
  <si>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</si>
  <si>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</si>
  <si>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</si>
  <si>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</si>
  <si>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</si>
  <si>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</si>
  <si>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</si>
  <si>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</si>
  <si>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</si>
  <si>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</si>
  <si>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</si>
  <si>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</si>
  <si>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</si>
  <si>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</si>
  <si>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</si>
  <si>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</si>
  <si>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</si>
  <si>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</si>
  <si>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</si>
  <si>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</si>
  <si>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</si>
  <si>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</si>
  <si>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</si>
  <si>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</si>
  <si>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</si>
  <si>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</si>
  <si>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</si>
  <si>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</si>
  <si>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</si>
  <si>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</si>
  <si>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</si>
  <si>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</si>
  <si>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</si>
  <si>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</si>
  <si>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</si>
  <si>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</si>
  <si>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</si>
  <si>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</si>
  <si>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</si>
  <si>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</si>
  <si>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</si>
  <si>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</si>
  <si>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</si>
  <si>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</si>
  <si>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</si>
  <si>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</si>
  <si>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</si>
  <si>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</si>
  <si>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</si>
  <si>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</si>
  <si>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</si>
  <si>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</si>
  <si>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</si>
  <si>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</si>
  <si>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</si>
  <si>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</si>
  <si>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</si>
  <si>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</si>
  <si>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</si>
  <si>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</si>
  <si>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</si>
  <si>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</si>
  <si>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</si>
  <si>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</si>
  <si>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</si>
  <si>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</si>
  <si>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</si>
  <si>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</si>
  <si>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</si>
  <si>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</si>
  <si>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</si>
  <si>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</si>
  <si>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</si>
  <si>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</si>
  <si>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</si>
  <si>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</si>
  <si>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</si>
  <si>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</si>
  <si>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</si>
  <si>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</si>
  <si>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</si>
  <si>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</si>
  <si>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</si>
  <si>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</si>
  <si>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</si>
  <si>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</si>
  <si>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</si>
  <si>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</si>
  <si>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</si>
  <si>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</si>
  <si>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</si>
  <si>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</si>
  <si>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</si>
  <si>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</si>
  <si>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</si>
  <si>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</si>
  <si>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</si>
  <si>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</si>
  <si>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</si>
  <si>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</si>
  <si>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</si>
  <si>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</si>
  <si>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</si>
  <si>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</si>
  <si>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</si>
  <si>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</si>
  <si>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</si>
  <si>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</si>
  <si>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</si>
  <si>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</si>
  <si>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</si>
  <si>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</si>
  <si>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</si>
  <si>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</si>
  <si>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</si>
  <si>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</si>
  <si>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</si>
  <si>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</si>
  <si>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</si>
  <si>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</si>
  <si>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</si>
  <si>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</si>
  <si>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</si>
  <si>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</si>
  <si>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</si>
  <si>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</si>
  <si>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</si>
  <si>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</si>
  <si>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</si>
  <si>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</si>
  <si>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</si>
  <si>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</si>
  <si>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</si>
  <si>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</si>
  <si>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</si>
  <si>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</si>
  <si>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</si>
  <si>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</si>
  <si>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</si>
  <si>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</si>
  <si>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</si>
  <si>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</si>
  <si>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</si>
  <si>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</si>
  <si>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</si>
  <si>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</si>
  <si>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</si>
  <si>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</si>
  <si>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</si>
  <si>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</si>
  <si>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</si>
  <si>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</si>
  <si>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</si>
  <si>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</si>
  <si>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</si>
  <si>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</si>
  <si>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</si>
  <si>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</si>
  <si>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</si>
  <si>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</si>
  <si>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</si>
  <si>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</si>
  <si>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</si>
  <si>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</si>
  <si>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</si>
  <si>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</si>
  <si>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</si>
  <si>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</si>
  <si>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</si>
  <si>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</si>
  <si>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</si>
  <si>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</si>
  <si>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</si>
  <si>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</si>
  <si>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</si>
  <si>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</si>
  <si>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</si>
  <si>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</si>
  <si>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</si>
  <si>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</si>
  <si>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</si>
  <si>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</si>
  <si>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</si>
  <si>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</si>
  <si>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</si>
  <si>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</si>
  <si>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</si>
  <si>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</si>
  <si>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</si>
  <si>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</si>
  <si>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</si>
  <si>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</si>
  <si>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</si>
  <si>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</si>
  <si>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</si>
  <si>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</si>
  <si>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</si>
  <si>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</si>
  <si>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</si>
  <si>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</si>
  <si>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</si>
  <si>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</si>
  <si>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</si>
  <si>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</si>
  <si>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</si>
  <si>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</si>
  <si>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</si>
  <si>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</si>
  <si>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</si>
  <si>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</si>
  <si>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</si>
  <si>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</si>
  <si>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</si>
  <si>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</si>
  <si>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</si>
  <si>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</si>
  <si>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</si>
  <si>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</si>
  <si>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</si>
  <si>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</si>
  <si>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</si>
  <si>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</si>
  <si>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</si>
  <si>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</si>
  <si>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</si>
  <si>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</si>
  <si>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</si>
  <si>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</si>
  <si>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</si>
  <si>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</si>
  <si>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</si>
  <si>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</si>
  <si>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</si>
  <si>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</si>
  <si>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</si>
  <si>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</si>
  <si>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</si>
  <si>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</si>
  <si>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</si>
  <si>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</si>
  <si>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</si>
  <si>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</si>
  <si>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</si>
  <si>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</si>
  <si>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</si>
  <si>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</si>
  <si>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</si>
  <si>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</si>
  <si>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</si>
  <si>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</si>
  <si>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</si>
  <si>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</si>
  <si>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</si>
  <si>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</si>
  <si>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</si>
  <si>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</si>
  <si>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</si>
  <si>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</si>
  <si>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</si>
  <si>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</si>
  <si>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</si>
  <si>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</si>
  <si>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</si>
  <si>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</si>
  <si>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</si>
  <si>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</si>
  <si>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</si>
  <si>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</si>
  <si>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</si>
  <si>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</si>
  <si>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</si>
  <si>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</si>
  <si>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</si>
  <si>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</si>
  <si>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</si>
  <si>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</si>
  <si>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</si>
  <si>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</si>
  <si>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</si>
  <si>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</si>
  <si>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</si>
  <si>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</si>
  <si>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</si>
  <si>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</si>
  <si>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</si>
  <si>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</si>
  <si>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</si>
  <si>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</si>
  <si>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</si>
  <si>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</si>
  <si>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</si>
  <si>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</si>
  <si>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</si>
  <si>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</si>
  <si>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</si>
  <si>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</si>
  <si>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</si>
  <si>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</si>
  <si>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</si>
  <si>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</si>
  <si>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</si>
  <si>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</si>
  <si>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</si>
  <si>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</si>
  <si>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</si>
  <si>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</si>
  <si>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</si>
  <si>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</si>
  <si>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</si>
  <si>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</si>
  <si>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</si>
  <si>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</si>
  <si>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</si>
  <si>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</si>
  <si>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</si>
  <si>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</si>
  <si>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</si>
  <si>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</si>
  <si>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</si>
  <si>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</si>
  <si>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</si>
  <si>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</si>
  <si>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</si>
  <si>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</si>
  <si>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</si>
  <si>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</si>
  <si>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</si>
  <si>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</si>
  <si>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</si>
  <si>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</si>
  <si>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</si>
  <si>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</si>
  <si>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</si>
  <si>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</si>
  <si>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</si>
  <si>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</si>
  <si>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</si>
  <si>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</si>
  <si>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</si>
  <si>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</si>
  <si>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</si>
  <si>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</si>
  <si>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</si>
  <si>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</si>
  <si>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</si>
  <si>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</si>
  <si>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</si>
  <si>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</si>
  <si>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</si>
  <si>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</si>
  <si>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</si>
  <si>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</si>
  <si>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</si>
  <si>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</si>
  <si>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</si>
  <si>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</si>
  <si>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</si>
  <si>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</si>
  <si>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</si>
  <si>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</si>
  <si>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</si>
  <si>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</si>
  <si>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</si>
  <si>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</si>
  <si>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</si>
  <si>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</si>
  <si>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</si>
  <si>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</si>
  <si>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</si>
  <si>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</si>
  <si>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</si>
  <si>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</si>
  <si>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</si>
  <si>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</si>
  <si>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</si>
  <si>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</si>
  <si>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</si>
  <si>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</si>
  <si>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</si>
  <si>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</si>
  <si>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</si>
  <si>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</si>
  <si>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</si>
  <si>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</si>
  <si>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</si>
  <si>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</si>
  <si>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</si>
  <si>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</si>
  <si>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</si>
  <si>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</si>
  <si>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</si>
  <si>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</si>
  <si>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</si>
  <si>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</si>
  <si>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</si>
  <si>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</si>
  <si>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</si>
  <si>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</si>
  <si>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</si>
  <si>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</si>
  <si>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</si>
  <si>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</si>
  <si>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</si>
  <si>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</si>
  <si>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</si>
  <si>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</si>
  <si>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</si>
  <si>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</si>
  <si>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</si>
  <si>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</si>
  <si>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</si>
  <si>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</si>
  <si>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</si>
  <si>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</si>
  <si>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</si>
  <si>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</si>
  <si>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</si>
  <si>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</si>
  <si>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</si>
  <si>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</si>
  <si>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</si>
  <si>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</si>
  <si>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</si>
  <si>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</si>
  <si>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</si>
  <si>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</si>
  <si>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</si>
  <si>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</si>
  <si>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</si>
  <si>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</si>
  <si>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</si>
  <si>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</si>
  <si>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</si>
  <si>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</si>
  <si>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</si>
  <si>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</si>
  <si>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</si>
  <si>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</si>
  <si>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</si>
  <si>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</si>
  <si>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</si>
  <si>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</si>
  <si>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</si>
  <si>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</si>
  <si>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</si>
  <si>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</si>
  <si>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</si>
  <si>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</si>
  <si>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</si>
  <si>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</si>
  <si>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</si>
  <si>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</si>
  <si>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</si>
  <si>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</si>
  <si>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</si>
  <si>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</si>
  <si>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</si>
  <si>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</si>
  <si>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</si>
  <si>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</si>
  <si>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</si>
  <si>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</si>
  <si>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</si>
  <si>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</si>
  <si>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</si>
  <si>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</si>
  <si>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</si>
  <si>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</si>
  <si>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</si>
  <si>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</si>
  <si>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</si>
  <si>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</si>
  <si>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</si>
  <si>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</si>
  <si>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</si>
  <si>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</si>
  <si>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</si>
  <si>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</si>
  <si>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</si>
  <si>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</si>
  <si>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</si>
  <si>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</si>
  <si>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</si>
  <si>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</si>
  <si>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</si>
  <si>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</si>
  <si>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</si>
  <si>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</si>
  <si>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</si>
  <si>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</si>
  <si>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</si>
  <si>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</si>
  <si>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</si>
  <si>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</si>
  <si>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</si>
  <si>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</si>
  <si>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</si>
  <si>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</si>
  <si>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</si>
  <si>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</si>
  <si>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</si>
  <si>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</si>
  <si>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</si>
  <si>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</si>
  <si>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</si>
  <si>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</si>
  <si>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</si>
  <si>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</si>
  <si>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</si>
  <si>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</si>
  <si>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</si>
  <si>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</si>
  <si>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</si>
  <si>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</si>
  <si>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</si>
  <si>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</si>
  <si>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</si>
  <si>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</si>
  <si>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</si>
  <si>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</si>
  <si>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</si>
  <si>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</si>
  <si>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</si>
  <si>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</si>
  <si>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</si>
  <si>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</si>
  <si>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</si>
  <si>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</si>
  <si>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</si>
  <si>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</si>
  <si>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</si>
  <si>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</si>
  <si>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</si>
  <si>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</si>
  <si>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</si>
  <si>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</si>
  <si>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</si>
  <si>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</si>
  <si>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</si>
  <si>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</si>
  <si>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</si>
  <si>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</si>
  <si>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</si>
  <si>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</si>
  <si>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</si>
  <si>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</si>
  <si>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</si>
  <si>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</si>
  <si>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</si>
  <si>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</si>
  <si>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</si>
  <si>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</si>
  <si>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</si>
  <si>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</si>
  <si>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</si>
  <si>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</si>
  <si>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</si>
  <si>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</si>
  <si>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</si>
  <si>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</si>
  <si>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</si>
  <si>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</si>
  <si>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</si>
  <si>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</si>
  <si>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</si>
  <si>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</si>
  <si>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</si>
  <si>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</si>
  <si>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</si>
  <si>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</si>
  <si>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</si>
  <si>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</si>
  <si>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</si>
  <si>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</si>
  <si>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</si>
  <si>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</si>
  <si>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</si>
  <si>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</si>
  <si>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</si>
  <si>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</si>
  <si>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</si>
  <si>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</si>
  <si>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</si>
  <si>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</si>
  <si>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</si>
  <si>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</si>
  <si>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</si>
  <si>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</si>
  <si>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</si>
  <si>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</si>
  <si>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</si>
  <si>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</si>
  <si>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</si>
  <si>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</si>
  <si>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</si>
  <si>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</si>
  <si>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</si>
  <si>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</si>
  <si>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</si>
  <si>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</si>
  <si>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</si>
  <si>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</si>
  <si>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</si>
  <si>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</si>
  <si>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</si>
  <si>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</si>
  <si>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</si>
  <si>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</si>
  <si>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</si>
  <si>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</si>
  <si>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</si>
  <si>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</si>
  <si>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</si>
  <si>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</si>
  <si>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</si>
  <si>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</si>
  <si>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</si>
  <si>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</si>
  <si>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</si>
  <si>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</si>
  <si>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</si>
  <si>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</si>
  <si>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</si>
  <si>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</si>
  <si>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</si>
  <si>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</si>
  <si>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</si>
  <si>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</si>
  <si>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</si>
  <si>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</si>
  <si>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</si>
  <si>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</si>
  <si>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</si>
  <si>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</si>
  <si>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</si>
  <si>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</si>
  <si>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</si>
  <si>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</si>
  <si>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</si>
  <si>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</si>
  <si>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</si>
  <si>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</si>
  <si>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</si>
  <si>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</si>
  <si>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</si>
  <si>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</si>
  <si>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</si>
  <si>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</si>
  <si>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</si>
  <si>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</si>
  <si>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</si>
  <si>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</si>
  <si>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</si>
  <si>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</si>
  <si>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</si>
  <si>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</si>
  <si>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</si>
  <si>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</si>
  <si>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</si>
  <si>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</si>
  <si>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</si>
  <si>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</si>
  <si>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</si>
  <si>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</si>
  <si>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</si>
  <si>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</si>
  <si>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</si>
  <si>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</si>
  <si>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</si>
  <si>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</si>
  <si>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</si>
  <si>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</si>
  <si>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</si>
  <si>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</si>
  <si>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</si>
  <si>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</si>
  <si>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</si>
  <si>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</si>
  <si>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</si>
  <si>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</si>
  <si>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</si>
  <si>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</si>
  <si>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</si>
  <si>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</si>
  <si>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</si>
  <si>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</si>
  <si>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</si>
  <si>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</si>
  <si>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</si>
  <si>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</si>
  <si>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</si>
  <si>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</si>
  <si>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</si>
  <si>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</si>
  <si>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</si>
  <si>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</si>
  <si>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</si>
  <si>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</si>
  <si>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</si>
  <si>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</si>
  <si>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</si>
  <si>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</si>
  <si>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</si>
  <si>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</si>
  <si>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</si>
  <si>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</si>
  <si>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</si>
  <si>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</si>
  <si>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</si>
  <si>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</si>
  <si>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</si>
  <si>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</si>
  <si>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</si>
  <si>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</si>
  <si>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</si>
  <si>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</si>
  <si>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</si>
  <si>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</si>
  <si>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</si>
  <si>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</si>
  <si>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</si>
  <si>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</si>
  <si>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</si>
  <si>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</si>
  <si>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</si>
  <si>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</si>
  <si>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</si>
  <si>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</si>
  <si>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</si>
  <si>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</si>
  <si>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</si>
  <si>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</si>
  <si>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</si>
  <si>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</si>
  <si>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</si>
  <si>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</si>
  <si>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</si>
  <si>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</si>
  <si>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</si>
  <si>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</si>
  <si>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</si>
  <si>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</si>
  <si>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</si>
  <si>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</si>
  <si>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</si>
  <si>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</si>
  <si>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</si>
  <si>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</si>
  <si>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</si>
  <si>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</si>
  <si>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</si>
  <si>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</si>
  <si>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</si>
  <si>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</si>
  <si>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</si>
  <si>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</si>
  <si>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</si>
  <si>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</si>
  <si>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</si>
  <si>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</si>
  <si>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</si>
  <si>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</si>
  <si>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</si>
  <si>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</si>
  <si>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</si>
  <si>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</si>
  <si>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</si>
  <si>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</si>
  <si>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</si>
  <si>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</si>
  <si>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</si>
  <si>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</si>
  <si>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</si>
  <si>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</si>
  <si>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</si>
  <si>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</si>
  <si>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</si>
  <si>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</si>
  <si>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</si>
  <si>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</si>
  <si>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</si>
  <si>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</si>
  <si>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</si>
  <si>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</si>
  <si>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</si>
  <si>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</si>
  <si>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</si>
  <si>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</si>
  <si>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</si>
  <si>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</si>
  <si>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</si>
  <si>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</si>
  <si>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</si>
  <si>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</si>
  <si>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</si>
  <si>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</si>
  <si>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</si>
  <si>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</si>
  <si>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</si>
  <si>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</si>
  <si>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</si>
  <si>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</si>
  <si>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</si>
  <si>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</si>
  <si>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</si>
  <si>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</si>
  <si>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</si>
  <si>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</si>
  <si>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</si>
  <si>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</si>
  <si>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</si>
  <si>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</si>
  <si>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</si>
  <si>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</si>
  <si>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</si>
  <si>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</si>
  <si>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</si>
  <si>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</si>
  <si>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</si>
  <si>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</si>
  <si>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</si>
  <si>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</si>
  <si>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</si>
  <si>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</si>
  <si>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</si>
  <si>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</si>
  <si>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</si>
  <si>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</si>
  <si>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</si>
  <si>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</si>
  <si>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</si>
  <si>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</si>
  <si>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</si>
  <si>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</si>
  <si>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</si>
  <si>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</si>
  <si>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</si>
  <si>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</si>
  <si>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</si>
  <si>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</si>
  <si>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</si>
  <si>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</si>
  <si>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</si>
  <si>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</si>
  <si>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</si>
  <si>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</si>
  <si>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</si>
  <si>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</si>
  <si>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</si>
  <si>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</si>
  <si>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</si>
  <si>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</si>
  <si>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</si>
  <si>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</si>
  <si>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</si>
  <si>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</si>
  <si>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</si>
  <si>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</si>
  <si>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</si>
  <si>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</si>
  <si>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</si>
  <si>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</si>
  <si>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</si>
  <si>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</si>
  <si>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</si>
  <si>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</si>
  <si>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</si>
  <si>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</si>
  <si>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</si>
  <si>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</si>
  <si>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</si>
  <si>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</si>
  <si>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</si>
  <si>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</si>
  <si>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</si>
  <si>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</si>
  <si>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</si>
  <si>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</si>
  <si>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</si>
  <si>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</si>
  <si>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</si>
  <si>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</si>
  <si>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</si>
  <si>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</si>
  <si>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</si>
  <si>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</si>
  <si>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</si>
  <si>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</si>
  <si>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</si>
  <si>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</si>
  <si>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</si>
  <si>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</si>
  <si>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</si>
  <si>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</si>
  <si>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</si>
  <si>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</si>
  <si>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</si>
  <si>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</si>
  <si>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</si>
  <si>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</si>
  <si>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</si>
  <si>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</si>
  <si>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</si>
  <si>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</si>
  <si>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</si>
  <si>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</si>
  <si>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</si>
  <si>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</si>
  <si>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</si>
  <si>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</si>
  <si>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</si>
  <si>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</si>
  <si>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</si>
  <si>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</si>
  <si>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</si>
  <si>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</si>
  <si>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</si>
  <si>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</si>
  <si>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</si>
  <si>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</si>
  <si>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</si>
  <si>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</si>
  <si>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</si>
  <si>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</si>
  <si>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</si>
  <si>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</si>
  <si>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</si>
  <si>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</si>
  <si>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</si>
  <si>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</si>
  <si>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</si>
  <si>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</si>
  <si>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</si>
  <si>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</si>
  <si>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</si>
  <si>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</si>
  <si>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</si>
  <si>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</si>
  <si>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</si>
  <si>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</si>
  <si>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</si>
  <si>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</si>
  <si>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</si>
  <si>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</si>
  <si>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</si>
  <si>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</si>
  <si>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</si>
  <si>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</si>
  <si>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</si>
  <si>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</si>
  <si>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</si>
  <si>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</si>
  <si>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</si>
  <si>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</si>
  <si>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</si>
  <si>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</si>
  <si>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</si>
  <si>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</si>
  <si>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</si>
  <si>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</si>
  <si>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</si>
  <si>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</si>
  <si>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</si>
  <si>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</si>
  <si>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</si>
  <si>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</si>
  <si>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</si>
  <si>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</si>
  <si>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</si>
  <si>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</si>
  <si>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</si>
  <si>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</si>
  <si>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</si>
  <si>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</si>
  <si>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</si>
  <si>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</si>
  <si>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</si>
  <si>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</si>
  <si>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</si>
  <si>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</si>
  <si>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</si>
  <si>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</si>
  <si>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</si>
  <si>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</si>
  <si>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</si>
  <si>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</si>
  <si>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</si>
  <si>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</si>
  <si>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</si>
  <si>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</si>
  <si>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</si>
  <si>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</si>
  <si>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</si>
  <si>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</si>
  <si>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</si>
  <si>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</si>
  <si>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</si>
  <si>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</si>
  <si>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</si>
  <si>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</si>
  <si>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</si>
  <si>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</si>
  <si>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</si>
  <si>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</si>
  <si>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</si>
  <si>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</si>
  <si>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</si>
  <si>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</si>
  <si>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</si>
  <si>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</si>
  <si>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</si>
  <si>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</si>
  <si>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</si>
  <si>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</si>
  <si>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</si>
  <si>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</si>
  <si>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</si>
  <si>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</si>
  <si>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</si>
  <si>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</si>
  <si>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</si>
  <si>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</si>
  <si>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</si>
  <si>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</si>
  <si>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</si>
  <si>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</si>
  <si>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</si>
  <si>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</si>
  <si>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</si>
  <si>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</si>
  <si>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</si>
  <si>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</si>
  <si>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</si>
  <si>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</si>
  <si>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</si>
  <si>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</si>
  <si>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</si>
  <si>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</si>
  <si>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</si>
  <si>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</si>
  <si>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</si>
  <si>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</si>
  <si>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</si>
  <si>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</si>
  <si>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</si>
  <si>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</si>
  <si>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</si>
  <si>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</si>
  <si>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</si>
  <si>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</si>
  <si>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</si>
  <si>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</si>
  <si>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</si>
  <si>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</si>
  <si>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</si>
  <si>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</si>
  <si>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</si>
  <si>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</si>
  <si>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</si>
  <si>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</si>
  <si>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</si>
  <si>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</si>
  <si>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</si>
  <si>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</si>
  <si>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</si>
  <si>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</si>
  <si>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</si>
  <si>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</si>
  <si>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</si>
  <si>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</si>
  <si>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</si>
  <si>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</si>
  <si>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</si>
  <si>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</si>
  <si>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</si>
  <si>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</si>
  <si>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</si>
  <si>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</si>
  <si>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</si>
  <si>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</si>
  <si>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</si>
  <si>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</si>
  <si>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</si>
  <si>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</si>
  <si>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</si>
  <si>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</si>
  <si>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</si>
  <si>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</si>
  <si>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</si>
  <si>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</si>
  <si>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</si>
  <si>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</si>
  <si>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</si>
  <si>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</si>
  <si>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</si>
  <si>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</si>
  <si>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</si>
  <si>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</si>
  <si>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</si>
  <si>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</si>
  <si>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</si>
  <si>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</si>
  <si>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</si>
  <si>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</si>
  <si>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</si>
  <si>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</si>
  <si>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</si>
  <si>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</si>
  <si>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</si>
  <si>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</si>
  <si>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</si>
  <si>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</si>
  <si>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</si>
  <si>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</si>
  <si>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</si>
  <si>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</si>
  <si>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</si>
  <si>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</si>
  <si>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</si>
  <si>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</si>
  <si>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</si>
  <si>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</si>
  <si>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</si>
  <si>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</si>
  <si>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</si>
  <si>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</si>
  <si>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</si>
  <si>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</si>
  <si>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</si>
  <si>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</si>
  <si>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</si>
  <si>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</si>
  <si>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</si>
  <si>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</si>
  <si>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</si>
  <si>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</si>
  <si>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</si>
  <si>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</si>
  <si>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</si>
  <si>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</si>
  <si>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</si>
  <si>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</si>
  <si>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</si>
  <si>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</si>
  <si>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</si>
  <si>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</si>
  <si>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</si>
  <si>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</si>
  <si>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</si>
  <si>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</si>
  <si>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</si>
  <si>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</si>
  <si>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</si>
  <si>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</si>
  <si>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</si>
  <si>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</si>
  <si>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</si>
  <si>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</si>
  <si>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</si>
  <si>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</si>
  <si>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</si>
  <si>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</si>
  <si>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</si>
  <si>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</si>
  <si>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</si>
  <si>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</si>
  <si>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</si>
  <si>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</si>
  <si>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</si>
  <si>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</si>
  <si>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</si>
  <si>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</si>
  <si>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</si>
  <si>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</si>
  <si>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</si>
  <si>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</si>
  <si>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</si>
  <si>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</si>
  <si>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</si>
  <si>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</si>
  <si>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</si>
  <si>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</si>
  <si>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</si>
  <si>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</si>
  <si>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</si>
  <si>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</si>
  <si>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</si>
  <si>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</si>
  <si>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</si>
  <si>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</si>
  <si>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</si>
  <si>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</si>
  <si>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</si>
  <si>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</si>
  <si>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</si>
  <si>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</si>
  <si>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</si>
  <si>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</si>
  <si>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</si>
  <si>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</si>
  <si>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</si>
  <si>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</si>
  <si>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</si>
  <si>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</si>
  <si>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</si>
  <si>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</si>
  <si>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</si>
  <si>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</si>
  <si>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</si>
  <si>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</si>
  <si>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</si>
  <si>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</si>
  <si>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</si>
  <si>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</si>
  <si>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</si>
  <si>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</si>
  <si>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</si>
  <si>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</si>
  <si>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</si>
  <si>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</si>
  <si>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</si>
  <si>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</si>
  <si>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</si>
  <si>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</si>
  <si>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</si>
  <si>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</si>
  <si>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</si>
  <si>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</si>
  <si>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</si>
  <si>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</si>
  <si>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</si>
  <si>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</si>
  <si>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</si>
  <si>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</si>
  <si>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</si>
  <si>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</si>
  <si>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</si>
  <si>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</si>
  <si>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</si>
  <si>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</si>
  <si>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</si>
  <si>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</si>
  <si>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</si>
  <si>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</si>
  <si>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</si>
  <si>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</si>
  <si>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</si>
  <si>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</si>
  <si>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</si>
  <si>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</si>
  <si>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</si>
  <si>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</si>
  <si>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</si>
  <si>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</si>
  <si>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</si>
  <si>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</si>
  <si>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</si>
  <si>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</si>
  <si>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</si>
  <si>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</si>
  <si>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</si>
  <si>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</si>
  <si>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</si>
  <si>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</si>
  <si>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</si>
  <si>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</si>
  <si>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</si>
  <si>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</si>
  <si>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</si>
  <si>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</si>
  <si>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</si>
  <si>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</si>
  <si>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</si>
  <si>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</si>
  <si>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</si>
  <si>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</si>
  <si>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</si>
  <si>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</si>
  <si>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</si>
  <si>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</si>
  <si>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</si>
  <si>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</si>
  <si>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</si>
  <si>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</si>
  <si>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</si>
  <si>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</si>
  <si>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</si>
  <si>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</si>
  <si>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</si>
  <si>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</si>
  <si>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</si>
  <si>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</si>
  <si>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</si>
  <si>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</si>
  <si>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</si>
  <si>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</si>
  <si>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</si>
  <si>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</si>
  <si>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</si>
  <si>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</si>
  <si>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</si>
  <si>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</si>
  <si>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</si>
  <si>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</si>
  <si>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</si>
  <si>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</si>
  <si>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</si>
  <si>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</si>
  <si>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</si>
  <si>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</si>
  <si>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</si>
  <si>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</si>
  <si>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</si>
  <si>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</si>
  <si>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</si>
  <si>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</si>
  <si>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</si>
  <si>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</si>
  <si>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</si>
  <si>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</si>
  <si>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</si>
  <si>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</si>
  <si>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</si>
  <si>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</si>
  <si>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</si>
  <si>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</si>
  <si>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</si>
  <si>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</si>
  <si>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</si>
  <si>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</si>
  <si>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</si>
  <si>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</si>
  <si>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</si>
  <si>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</si>
  <si>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</si>
  <si>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</si>
  <si>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</si>
  <si>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</si>
  <si>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</si>
  <si>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</si>
  <si>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</si>
  <si>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</si>
  <si>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</si>
  <si>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</si>
  <si>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</si>
  <si>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</si>
  <si>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</si>
  <si>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</si>
  <si>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</si>
  <si>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</si>
  <si>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</si>
  <si>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</si>
  <si>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</si>
  <si>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</si>
  <si>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</si>
  <si>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</si>
  <si>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</si>
  <si>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</si>
  <si>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</si>
  <si>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</si>
  <si>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</si>
  <si>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</si>
  <si>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</si>
  <si>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</si>
  <si>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</si>
  <si>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</si>
  <si>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</si>
  <si>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</si>
  <si>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</si>
  <si>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</si>
  <si>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</si>
  <si>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</si>
  <si>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</si>
  <si>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</si>
  <si>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</si>
  <si>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</si>
  <si>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</si>
  <si>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</si>
  <si>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</si>
  <si>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</si>
  <si>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</si>
  <si>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</si>
  <si>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</si>
  <si>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</si>
  <si>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</si>
  <si>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</si>
  <si>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</si>
  <si>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</si>
  <si>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</si>
  <si>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</si>
  <si>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</si>
  <si>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</si>
  <si>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</si>
  <si>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</si>
  <si>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</si>
  <si>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</si>
  <si>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</si>
  <si>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</si>
  <si>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</si>
  <si>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</si>
  <si>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</si>
  <si>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</si>
  <si>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</si>
  <si>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</si>
  <si>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</si>
  <si>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</si>
  <si>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</si>
  <si>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</si>
  <si>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</si>
  <si>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</si>
  <si>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</si>
  <si>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</si>
  <si>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</si>
  <si>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</si>
  <si>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</si>
  <si>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</si>
  <si>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</si>
  <si>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</si>
  <si>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</si>
  <si>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</si>
  <si>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</si>
  <si>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</si>
  <si>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</si>
  <si>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</si>
  <si>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</si>
  <si>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</si>
  <si>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</si>
  <si>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</si>
  <si>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</si>
  <si>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</si>
  <si>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</si>
  <si>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</si>
  <si>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</si>
  <si>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</si>
  <si>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</si>
  <si>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</si>
  <si>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</si>
  <si>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</si>
  <si>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</si>
  <si>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</si>
  <si>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</si>
  <si>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</si>
  <si>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</si>
  <si>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</si>
  <si>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</si>
  <si>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</si>
  <si>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</si>
  <si>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</si>
  <si>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</si>
  <si>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</si>
  <si>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</si>
  <si>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</si>
  <si>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</si>
  <si>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</si>
  <si>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</si>
  <si>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</si>
  <si>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</si>
  <si>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</si>
  <si>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</si>
  <si>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</si>
  <si>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</si>
  <si>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</si>
  <si>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</si>
  <si>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</si>
  <si>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</si>
  <si>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</si>
  <si>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</si>
  <si>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</si>
  <si>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</si>
  <si>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</si>
  <si>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</si>
  <si>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</si>
  <si>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</si>
  <si>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</si>
  <si>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</si>
  <si>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</si>
  <si>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</si>
  <si>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</si>
  <si>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</si>
  <si>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</si>
  <si>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</si>
  <si>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</si>
  <si>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</si>
  <si>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</si>
  <si>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</si>
  <si>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</si>
  <si>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</si>
  <si>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</si>
  <si>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</si>
  <si>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</si>
  <si>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</si>
  <si>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</si>
  <si>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</si>
  <si>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</si>
  <si>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</si>
  <si>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</si>
  <si>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</si>
  <si>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</si>
  <si>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</si>
  <si>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</si>
  <si>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</si>
  <si>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</si>
  <si>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</si>
  <si>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</si>
  <si>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</si>
  <si>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</si>
  <si>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</si>
  <si>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</si>
  <si>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</si>
  <si>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</si>
  <si>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</si>
  <si>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</si>
  <si>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</si>
  <si>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</si>
  <si>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</si>
  <si>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</si>
  <si>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</si>
  <si>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</si>
  <si>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</si>
  <si>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</si>
  <si>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</si>
  <si>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</si>
  <si>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</si>
  <si>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</si>
  <si>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</si>
  <si>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</si>
  <si>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</si>
  <si>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</si>
  <si>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</si>
  <si>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</si>
  <si>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</si>
  <si>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</si>
  <si>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</si>
  <si>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</si>
  <si>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</si>
  <si>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</si>
  <si>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</si>
  <si>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</si>
  <si>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</si>
  <si>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</si>
  <si>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</si>
  <si>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</si>
  <si>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</si>
  <si>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</si>
  <si>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</si>
  <si>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</si>
  <si>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</si>
  <si>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</si>
  <si>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</si>
  <si>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</si>
  <si>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</si>
  <si>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</si>
  <si>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</si>
  <si>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</si>
  <si>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</si>
  <si>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</si>
  <si>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</si>
  <si>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</si>
  <si>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</si>
  <si>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</si>
  <si>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</si>
  <si>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</si>
  <si>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</si>
  <si>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</si>
  <si>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</si>
  <si>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</si>
  <si>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</si>
  <si>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</si>
  <si>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</si>
  <si>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</si>
  <si>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</si>
  <si>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</si>
  <si>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</si>
  <si>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</si>
  <si>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</si>
  <si>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</si>
  <si>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</si>
  <si>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</si>
  <si>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</si>
  <si>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</si>
  <si>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</si>
  <si>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</si>
  <si>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</si>
  <si>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</si>
  <si>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</si>
  <si>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</si>
  <si>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</si>
  <si>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</si>
  <si>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</si>
  <si>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</si>
  <si>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</si>
  <si>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</si>
  <si>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</si>
  <si>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</si>
  <si>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</si>
  <si>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</si>
  <si>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</si>
  <si>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</si>
  <si>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</si>
  <si>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</si>
  <si>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</si>
  <si>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</si>
  <si>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</si>
  <si>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</si>
  <si>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</si>
  <si>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</si>
  <si>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</si>
  <si>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</si>
  <si>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</si>
  <si>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</si>
  <si>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</si>
  <si>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</si>
  <si>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</si>
  <si>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</si>
  <si>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</si>
  <si>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</si>
  <si>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</si>
  <si>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</si>
  <si>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</si>
  <si>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</si>
  <si>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</si>
  <si>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</si>
  <si>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</si>
  <si>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</si>
  <si>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</si>
  <si>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</si>
  <si>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</si>
  <si>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</si>
  <si>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</si>
  <si>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</si>
  <si>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</si>
  <si>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</si>
  <si>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</si>
  <si>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</si>
  <si>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</si>
  <si>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</si>
  <si>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</si>
  <si>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</si>
  <si>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</si>
  <si>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</si>
  <si>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</si>
  <si>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</si>
  <si>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</si>
  <si>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</si>
  <si>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</si>
  <si>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</si>
  <si>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</si>
  <si>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</si>
  <si>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</si>
  <si>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</si>
  <si>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</si>
  <si>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</si>
  <si>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</si>
  <si>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</si>
  <si>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</si>
  <si>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</si>
  <si>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</si>
  <si>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</si>
  <si>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</si>
  <si>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</si>
  <si>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</si>
  <si>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</si>
  <si>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</si>
  <si>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</si>
  <si>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</si>
  <si>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</si>
  <si>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</si>
  <si>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</si>
  <si>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</si>
  <si>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</si>
  <si>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</si>
  <si>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</si>
  <si>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</si>
  <si>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</si>
  <si>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</si>
  <si>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</si>
  <si>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</si>
  <si>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</si>
  <si>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</si>
  <si>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</si>
  <si>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</si>
  <si>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</si>
  <si>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</si>
  <si>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</si>
  <si>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</si>
  <si>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</si>
  <si>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</si>
  <si>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</si>
  <si>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</si>
  <si>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</si>
  <si>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</si>
  <si>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</si>
  <si>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</si>
  <si>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</si>
  <si>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</si>
  <si>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</si>
  <si>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</si>
  <si>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</si>
  <si>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</si>
  <si>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</si>
  <si>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</si>
  <si>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</si>
  <si>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</si>
  <si>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</si>
  <si>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</si>
  <si>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</si>
  <si>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</si>
  <si>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</si>
  <si>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</si>
  <si>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</si>
  <si>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</si>
  <si>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</si>
  <si>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</si>
  <si>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</si>
  <si>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</si>
  <si>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</si>
  <si>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</si>
  <si>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</si>
  <si>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</si>
  <si>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</si>
  <si>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</si>
  <si>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</si>
  <si>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</si>
  <si>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</si>
  <si>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</si>
  <si>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</si>
  <si>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</si>
  <si>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</si>
  <si>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</si>
  <si>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</si>
  <si>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</si>
  <si>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</si>
  <si>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</si>
  <si>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</si>
  <si>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</si>
  <si>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</si>
  <si>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</si>
  <si>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</si>
  <si>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</si>
  <si>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</si>
  <si>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</si>
  <si>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</si>
  <si>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</si>
  <si>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</si>
  <si>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</si>
  <si>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</si>
  <si>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</si>
  <si>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</si>
  <si>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</si>
  <si>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</si>
  <si>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</si>
  <si>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</si>
  <si>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</si>
  <si>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</si>
  <si>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</si>
  <si>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</si>
  <si>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</si>
  <si>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</si>
  <si>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</si>
  <si>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</si>
  <si>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</si>
  <si>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</si>
  <si>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</si>
  <si>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</si>
  <si>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</si>
  <si>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</si>
  <si>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</si>
  <si>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</si>
  <si>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</si>
  <si>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</si>
  <si>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</si>
  <si>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</si>
  <si>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</si>
  <si>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</si>
  <si>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</si>
  <si>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</si>
  <si>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</si>
  <si>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</si>
  <si>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</si>
  <si>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</si>
  <si>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</si>
  <si>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</si>
  <si>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</si>
  <si>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</si>
  <si>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</si>
  <si>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</si>
  <si>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</si>
  <si>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</si>
  <si>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</si>
  <si>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</si>
  <si>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</si>
  <si>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</si>
  <si>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</si>
  <si>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</si>
  <si>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</si>
  <si>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</si>
  <si>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</si>
  <si>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</si>
  <si>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</si>
  <si>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</si>
  <si>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</si>
  <si>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</si>
  <si>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</si>
  <si>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</si>
  <si>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</si>
  <si>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</si>
  <si>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</si>
  <si>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</si>
  <si>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</si>
  <si>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</si>
  <si>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</si>
  <si>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</si>
  <si>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</si>
  <si>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</si>
  <si>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</si>
  <si>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</si>
  <si>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</si>
  <si>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</si>
  <si>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</si>
  <si>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</si>
  <si>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</si>
  <si>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</si>
  <si>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</si>
  <si>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</si>
  <si>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</si>
  <si>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</si>
  <si>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</si>
  <si>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</si>
  <si>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</si>
  <si>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</si>
  <si>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</si>
  <si>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</si>
  <si>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</si>
  <si>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</si>
  <si>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</si>
  <si>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</si>
  <si>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</si>
  <si>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</si>
  <si>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</si>
  <si>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</si>
  <si>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</si>
  <si>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</si>
  <si>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</si>
  <si>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</si>
  <si>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</si>
  <si>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</si>
  <si>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</si>
  <si>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</si>
  <si>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</si>
  <si>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</si>
  <si>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</si>
  <si>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</si>
  <si>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</si>
  <si>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</si>
  <si>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</si>
  <si>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</si>
  <si>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</si>
  <si>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</si>
  <si>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</si>
  <si>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</si>
  <si>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</si>
  <si>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</si>
  <si>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</si>
  <si>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</si>
  <si>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</si>
  <si>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</si>
  <si>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</si>
  <si>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</si>
  <si>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</si>
  <si>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</si>
  <si>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</si>
  <si>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</si>
  <si>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</si>
  <si>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</si>
  <si>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</si>
  <si>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</si>
  <si>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</si>
  <si>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</si>
  <si>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</si>
  <si>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</si>
  <si>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</si>
  <si>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</si>
  <si>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</si>
  <si>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</si>
  <si>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</si>
  <si>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</si>
  <si>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</si>
  <si>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</si>
  <si>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</si>
  <si>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</si>
  <si>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</si>
  <si>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</si>
  <si>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</si>
  <si>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</si>
  <si>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</si>
  <si>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</si>
  <si>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</si>
  <si>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</si>
  <si>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</si>
  <si>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</si>
  <si>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</si>
  <si>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</si>
  <si>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</si>
  <si>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</si>
  <si>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</si>
  <si>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</si>
  <si>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</si>
  <si>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</si>
  <si>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</si>
  <si>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</si>
  <si>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</si>
  <si>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</si>
  <si>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</si>
  <si>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</si>
  <si>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</si>
  <si>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</si>
  <si>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</si>
  <si>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</si>
  <si>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</si>
  <si>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</si>
  <si>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</si>
  <si>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</si>
  <si>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</si>
  <si>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</si>
  <si>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</si>
  <si>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</si>
  <si>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</si>
  <si>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</si>
  <si>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</si>
  <si>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</si>
  <si>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</si>
  <si>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</si>
  <si>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</si>
  <si>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</si>
  <si>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</si>
  <si>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</si>
  <si>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</si>
  <si>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</si>
  <si>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</si>
  <si>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</si>
  <si>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</si>
  <si>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</si>
  <si>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</si>
  <si>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</si>
  <si>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DEŽANOVAC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</si>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</sst>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547823.26</v>
      </c>
      <c r="D2" s="7">
        <f>'PR-RAS'!E6</f>
        <v>617844.97</v>
      </c>
      <c r="E2" s="7">
        <v>0</v>
      </c>
      <c r="F2" s="7">
        <v>0</v>
      </c>
      <c r="G2" s="8">
        <f t="shared" ref="G2:G274" si="0">(B2/1000)*(C2*1+D2*2)</f>
        <v>1783.5132000000001</v>
      </c>
      <c r="H2" s="8">
        <f t="shared" ref="H2:H274" si="1">ABS(C2-ROUND(C2,0))+ABS(D2-ROUND(D2,0))</f>
        <v>0.2900000000372529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471739.35</v>
      </c>
      <c r="D45" s="2">
        <f>'PR-RAS'!E49</f>
        <v>504400.6</v>
      </c>
      <c r="E45" s="2">
        <v>0</v>
      </c>
      <c r="F45" s="2">
        <v>0</v>
      </c>
      <c r="G45" s="3">
        <f t="shared" si="0"/>
        <v>65143.784199999987</v>
      </c>
      <c r="H45" s="3">
        <f t="shared" si="1"/>
        <v>0.75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471739.35</v>
      </c>
      <c r="D64" s="2">
        <f>'PR-RAS'!E68</f>
        <v>504400.6</v>
      </c>
      <c r="E64" s="2">
        <v>0</v>
      </c>
      <c r="F64" s="2">
        <v>0</v>
      </c>
      <c r="G64" s="3">
        <f t="shared" si="0"/>
        <v>93274.054649999991</v>
      </c>
      <c r="H64" s="3">
        <f t="shared" si="1"/>
        <v>0.75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471739.35</v>
      </c>
      <c r="D65" s="2">
        <f>'PR-RAS'!E69</f>
        <v>504400.6</v>
      </c>
      <c r="E65" s="2">
        <v>0</v>
      </c>
      <c r="F65" s="2">
        <v>0</v>
      </c>
      <c r="G65" s="3">
        <f t="shared" si="0"/>
        <v>94754.595199999996</v>
      </c>
      <c r="H65" s="3">
        <f t="shared" si="1"/>
        <v>0.75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0.51</v>
      </c>
      <c r="D78" s="2">
        <f>'PR-RAS'!E82</f>
        <v>0</v>
      </c>
      <c r="E78" s="2">
        <v>0</v>
      </c>
      <c r="F78" s="2">
        <v>0</v>
      </c>
      <c r="G78" s="3">
        <f t="shared" si="0"/>
        <v>3.9269999999999999E-2</v>
      </c>
      <c r="H78" s="3">
        <f t="shared" si="1"/>
        <v>0.49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0.51</v>
      </c>
      <c r="D79" s="2">
        <f>'PR-RAS'!E83</f>
        <v>0</v>
      </c>
      <c r="E79" s="2">
        <v>0</v>
      </c>
      <c r="F79" s="2">
        <v>0</v>
      </c>
      <c r="G79" s="3">
        <f t="shared" si="0"/>
        <v>3.9780000000000003E-2</v>
      </c>
      <c r="H79" s="3">
        <f t="shared" si="1"/>
        <v>0.49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0.51</v>
      </c>
      <c r="D81" s="2">
        <f>'PR-RAS'!E85</f>
        <v>0</v>
      </c>
      <c r="E81" s="2">
        <v>0</v>
      </c>
      <c r="F81" s="2">
        <v>0</v>
      </c>
      <c r="G81" s="3">
        <f t="shared" si="0"/>
        <v>4.0800000000000003E-2</v>
      </c>
      <c r="H81" s="3">
        <f t="shared" si="1"/>
        <v>0.49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1223.5999999999999</v>
      </c>
      <c r="D102" s="2">
        <f>'PR-RAS'!E106</f>
        <v>0</v>
      </c>
      <c r="E102" s="2">
        <v>0</v>
      </c>
      <c r="F102" s="2">
        <v>0</v>
      </c>
      <c r="G102" s="3">
        <f t="shared" si="0"/>
        <v>123.5836</v>
      </c>
      <c r="H102" s="3">
        <f t="shared" si="1"/>
        <v>0.40000000000009095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1223.5999999999999</v>
      </c>
      <c r="D108" s="2">
        <f>'PR-RAS'!E112</f>
        <v>0</v>
      </c>
      <c r="E108" s="2">
        <v>0</v>
      </c>
      <c r="F108" s="2">
        <v>0</v>
      </c>
      <c r="G108" s="3">
        <f t="shared" si="0"/>
        <v>130.92519999999999</v>
      </c>
      <c r="H108" s="3">
        <f t="shared" si="1"/>
        <v>0.40000000000009095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1223.5999999999999</v>
      </c>
      <c r="D113" s="2">
        <f>'PR-RAS'!E117</f>
        <v>0</v>
      </c>
      <c r="E113" s="2">
        <v>0</v>
      </c>
      <c r="F113" s="2">
        <v>0</v>
      </c>
      <c r="G113" s="3">
        <f t="shared" si="0"/>
        <v>137.04319999999998</v>
      </c>
      <c r="H113" s="3">
        <f t="shared" si="1"/>
        <v>0.40000000000009095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17684.61</v>
      </c>
      <c r="D121" s="2">
        <f>'PR-RAS'!E125</f>
        <v>33777.810000000005</v>
      </c>
      <c r="E121" s="2">
        <v>0</v>
      </c>
      <c r="F121" s="2">
        <v>0</v>
      </c>
      <c r="G121" s="3">
        <f t="shared" si="0"/>
        <v>10228.827600000001</v>
      </c>
      <c r="H121" s="3">
        <f t="shared" si="1"/>
        <v>0.57999999999447027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17684.61</v>
      </c>
      <c r="D122" s="2">
        <f>'PR-RAS'!E126</f>
        <v>33777.810000000005</v>
      </c>
      <c r="E122" s="2">
        <v>0</v>
      </c>
      <c r="F122" s="2">
        <v>0</v>
      </c>
      <c r="G122" s="3">
        <f t="shared" si="0"/>
        <v>10314.067830000002</v>
      </c>
      <c r="H122" s="3">
        <f t="shared" si="1"/>
        <v>0.57999999999447027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203.37</v>
      </c>
      <c r="D123" s="2">
        <f>'PR-RAS'!E127</f>
        <v>103.8</v>
      </c>
      <c r="E123" s="2">
        <v>0</v>
      </c>
      <c r="F123" s="2">
        <v>0</v>
      </c>
      <c r="G123" s="3">
        <f t="shared" si="0"/>
        <v>50.138339999999999</v>
      </c>
      <c r="H123" s="3">
        <f t="shared" si="1"/>
        <v>0.57000000000000739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17481.240000000002</v>
      </c>
      <c r="D124" s="2">
        <f>'PR-RAS'!E128</f>
        <v>33674.01</v>
      </c>
      <c r="E124" s="2">
        <v>0</v>
      </c>
      <c r="F124" s="2">
        <v>0</v>
      </c>
      <c r="G124" s="3">
        <f t="shared" si="0"/>
        <v>10433.99898</v>
      </c>
      <c r="H124" s="3">
        <f t="shared" si="1"/>
        <v>0.25000000000363798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55475.19</v>
      </c>
      <c r="D130" s="2">
        <f>'PR-RAS'!E134</f>
        <v>79666.559999999998</v>
      </c>
      <c r="E130" s="2">
        <v>0</v>
      </c>
      <c r="F130" s="2">
        <v>0</v>
      </c>
      <c r="G130" s="3">
        <f t="shared" si="0"/>
        <v>27710.271990000001</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55475.19</v>
      </c>
      <c r="D131" s="2">
        <f>'PR-RAS'!E135</f>
        <v>79666.559999999998</v>
      </c>
      <c r="E131" s="2">
        <v>0</v>
      </c>
      <c r="F131" s="2">
        <v>0</v>
      </c>
      <c r="G131" s="3">
        <f t="shared" si="0"/>
        <v>27925.080300000001</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54284.01</v>
      </c>
      <c r="D132" s="2">
        <f>'PR-RAS'!E136</f>
        <v>62478.91</v>
      </c>
      <c r="E132" s="2">
        <v>0</v>
      </c>
      <c r="F132" s="2">
        <v>0</v>
      </c>
      <c r="G132" s="3">
        <f t="shared" si="0"/>
        <v>23480.679730000003</v>
      </c>
      <c r="H132" s="3">
        <f t="shared" si="1"/>
        <v>9.9999999998544808E-2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1191.18</v>
      </c>
      <c r="D133" s="2">
        <f>'PR-RAS'!E137</f>
        <v>17187.650000000001</v>
      </c>
      <c r="E133" s="2">
        <v>0</v>
      </c>
      <c r="F133" s="2">
        <v>0</v>
      </c>
      <c r="G133" s="3">
        <f t="shared" si="0"/>
        <v>4694.7753600000005</v>
      </c>
      <c r="H133" s="3">
        <f t="shared" si="1"/>
        <v>0.52999999999860847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1700</v>
      </c>
      <c r="D136" s="2">
        <f>'PR-RAS'!E140</f>
        <v>0</v>
      </c>
      <c r="E136" s="2">
        <v>0</v>
      </c>
      <c r="F136" s="2">
        <v>0</v>
      </c>
      <c r="G136" s="3">
        <f t="shared" si="0"/>
        <v>229.50000000000003</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1700</v>
      </c>
      <c r="D147" s="2">
        <f>'PR-RAS'!E151</f>
        <v>0</v>
      </c>
      <c r="E147" s="2">
        <v>0</v>
      </c>
      <c r="F147" s="2">
        <v>0</v>
      </c>
      <c r="G147" s="3">
        <f t="shared" si="0"/>
        <v>248.2</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606936.14999999991</v>
      </c>
      <c r="D148" s="2">
        <f>'PR-RAS'!E152</f>
        <v>577505.12000000011</v>
      </c>
      <c r="E148" s="2">
        <v>0</v>
      </c>
      <c r="F148" s="2">
        <v>0</v>
      </c>
      <c r="G148" s="3">
        <f t="shared" si="0"/>
        <v>259006.11933000002</v>
      </c>
      <c r="H148" s="3">
        <f t="shared" si="1"/>
        <v>0.27000000001862645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527249.84</v>
      </c>
      <c r="D149" s="2">
        <f>'PR-RAS'!E153</f>
        <v>485967.78</v>
      </c>
      <c r="E149" s="2">
        <v>0</v>
      </c>
      <c r="F149" s="2">
        <v>0</v>
      </c>
      <c r="G149" s="3">
        <f t="shared" si="0"/>
        <v>221879.43919999996</v>
      </c>
      <c r="H149" s="3">
        <f t="shared" si="1"/>
        <v>0.38000000000465661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442563.07999999996</v>
      </c>
      <c r="D150" s="2">
        <f>'PR-RAS'!E154</f>
        <v>404557.12</v>
      </c>
      <c r="E150" s="2">
        <v>0</v>
      </c>
      <c r="F150" s="2">
        <v>0</v>
      </c>
      <c r="G150" s="3">
        <f t="shared" si="0"/>
        <v>186499.92067999998</v>
      </c>
      <c r="H150" s="3">
        <f t="shared" si="1"/>
        <v>0.19999999995343387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403428.66</v>
      </c>
      <c r="D151" s="2">
        <f>'PR-RAS'!E155</f>
        <v>370891.66</v>
      </c>
      <c r="E151" s="2">
        <v>0</v>
      </c>
      <c r="F151" s="2">
        <v>0</v>
      </c>
      <c r="G151" s="3">
        <f t="shared" si="0"/>
        <v>171781.79699999999</v>
      </c>
      <c r="H151" s="3">
        <f t="shared" si="1"/>
        <v>0.68000000005122274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10351.56</v>
      </c>
      <c r="D153" s="2">
        <f>'PR-RAS'!E157</f>
        <v>6400.99</v>
      </c>
      <c r="E153" s="2">
        <v>0</v>
      </c>
      <c r="F153" s="2">
        <v>0</v>
      </c>
      <c r="G153" s="3">
        <f t="shared" si="0"/>
        <v>3519.33808</v>
      </c>
      <c r="H153" s="3">
        <f t="shared" si="1"/>
        <v>0.4500000000007276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28782.86</v>
      </c>
      <c r="D154" s="2">
        <f>'PR-RAS'!E158</f>
        <v>27264.47</v>
      </c>
      <c r="E154" s="2">
        <v>0</v>
      </c>
      <c r="F154" s="2">
        <v>0</v>
      </c>
      <c r="G154" s="3">
        <f t="shared" si="0"/>
        <v>12746.705400000001</v>
      </c>
      <c r="H154" s="3">
        <f t="shared" si="1"/>
        <v>0.61000000000058208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14874.36</v>
      </c>
      <c r="D155" s="2">
        <f>'PR-RAS'!E159</f>
        <v>15501.56</v>
      </c>
      <c r="E155" s="2">
        <v>0</v>
      </c>
      <c r="F155" s="2">
        <v>0</v>
      </c>
      <c r="G155" s="3">
        <f t="shared" si="0"/>
        <v>7065.1319199999989</v>
      </c>
      <c r="H155" s="3">
        <f t="shared" si="1"/>
        <v>0.80000000000109139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69812.399999999994</v>
      </c>
      <c r="D156" s="2">
        <f>'PR-RAS'!E160</f>
        <v>65909.100000000006</v>
      </c>
      <c r="E156" s="2">
        <v>0</v>
      </c>
      <c r="F156" s="2">
        <v>0</v>
      </c>
      <c r="G156" s="3">
        <f t="shared" si="0"/>
        <v>31252.743000000002</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69812.399999999994</v>
      </c>
      <c r="D158" s="2">
        <f>'PR-RAS'!E162</f>
        <v>65909.100000000006</v>
      </c>
      <c r="E158" s="2">
        <v>0</v>
      </c>
      <c r="F158" s="2">
        <v>0</v>
      </c>
      <c r="G158" s="3">
        <f t="shared" si="0"/>
        <v>31656.004199999999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79365.42</v>
      </c>
      <c r="D160" s="2">
        <f>'PR-RAS'!E164</f>
        <v>91293.400000000009</v>
      </c>
      <c r="E160" s="2">
        <v>0</v>
      </c>
      <c r="F160" s="2">
        <v>0</v>
      </c>
      <c r="G160" s="3">
        <f t="shared" si="0"/>
        <v>41650.402980000006</v>
      </c>
      <c r="H160" s="3">
        <f t="shared" si="1"/>
        <v>0.82000000000698492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29172.82</v>
      </c>
      <c r="D161" s="2">
        <f>'PR-RAS'!E165</f>
        <v>31454.11</v>
      </c>
      <c r="E161" s="2">
        <v>0</v>
      </c>
      <c r="F161" s="2">
        <v>0</v>
      </c>
      <c r="G161" s="3">
        <f t="shared" si="0"/>
        <v>14732.966400000001</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4595.34</v>
      </c>
      <c r="D162" s="2">
        <f>'PR-RAS'!E166</f>
        <v>4466.34</v>
      </c>
      <c r="E162" s="2">
        <v>0</v>
      </c>
      <c r="F162" s="2">
        <v>0</v>
      </c>
      <c r="G162" s="3">
        <f t="shared" si="0"/>
        <v>2178.0112200000003</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24357.48</v>
      </c>
      <c r="D163" s="2">
        <f>'PR-RAS'!E167</f>
        <v>26652.77</v>
      </c>
      <c r="E163" s="2">
        <v>0</v>
      </c>
      <c r="F163" s="2">
        <v>0</v>
      </c>
      <c r="G163" s="3">
        <f t="shared" si="0"/>
        <v>12581.409240000001</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220</v>
      </c>
      <c r="D164" s="2">
        <f>'PR-RAS'!E168</f>
        <v>335</v>
      </c>
      <c r="E164" s="2">
        <v>0</v>
      </c>
      <c r="F164" s="2">
        <v>0</v>
      </c>
      <c r="G164" s="3">
        <f t="shared" si="0"/>
        <v>145.07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36425.17</v>
      </c>
      <c r="D166" s="2">
        <f>'PR-RAS'!E170</f>
        <v>39144.75</v>
      </c>
      <c r="E166" s="2">
        <v>0</v>
      </c>
      <c r="F166" s="2">
        <v>0</v>
      </c>
      <c r="G166" s="3">
        <f t="shared" si="0"/>
        <v>18927.920549999999</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4694.87</v>
      </c>
      <c r="D167" s="2">
        <f>'PR-RAS'!E171</f>
        <v>4949.4799999999996</v>
      </c>
      <c r="E167" s="2">
        <v>0</v>
      </c>
      <c r="F167" s="2">
        <v>0</v>
      </c>
      <c r="G167" s="3">
        <f t="shared" si="0"/>
        <v>2422.5757799999997</v>
      </c>
      <c r="H167" s="3">
        <f t="shared" si="1"/>
        <v>0.60999999999967258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18041.39</v>
      </c>
      <c r="D168" s="2">
        <f>'PR-RAS'!E172</f>
        <v>17264.46</v>
      </c>
      <c r="E168" s="2">
        <v>0</v>
      </c>
      <c r="F168" s="2">
        <v>0</v>
      </c>
      <c r="G168" s="3">
        <f t="shared" si="0"/>
        <v>8779.2417700000005</v>
      </c>
      <c r="H168" s="3">
        <f t="shared" si="1"/>
        <v>0.84999999999854481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11757.56</v>
      </c>
      <c r="D169" s="2">
        <f>'PR-RAS'!E173</f>
        <v>13136.05</v>
      </c>
      <c r="E169" s="2">
        <v>0</v>
      </c>
      <c r="F169" s="2">
        <v>0</v>
      </c>
      <c r="G169" s="3">
        <f t="shared" si="0"/>
        <v>6388.9828799999996</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436.25</v>
      </c>
      <c r="D170" s="2">
        <f>'PR-RAS'!E174</f>
        <v>1130.58</v>
      </c>
      <c r="E170" s="2">
        <v>0</v>
      </c>
      <c r="F170" s="2">
        <v>0</v>
      </c>
      <c r="G170" s="3">
        <f t="shared" si="0"/>
        <v>455.86229000000003</v>
      </c>
      <c r="H170" s="3">
        <f t="shared" si="1"/>
        <v>0.67000000000007276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1495.1</v>
      </c>
      <c r="D171" s="2">
        <f>'PR-RAS'!E175</f>
        <v>2664.18</v>
      </c>
      <c r="E171" s="2">
        <v>0</v>
      </c>
      <c r="F171" s="2">
        <v>0</v>
      </c>
      <c r="G171" s="3">
        <f t="shared" si="0"/>
        <v>1159.9882</v>
      </c>
      <c r="H171" s="3">
        <f t="shared" si="1"/>
        <v>0.27999999999974534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13568.36</v>
      </c>
      <c r="D174" s="2">
        <f>'PR-RAS'!E178</f>
        <v>19997.22</v>
      </c>
      <c r="E174" s="2">
        <v>0</v>
      </c>
      <c r="F174" s="2">
        <v>0</v>
      </c>
      <c r="G174" s="3">
        <f t="shared" si="0"/>
        <v>9266.3644000000004</v>
      </c>
      <c r="H174" s="3">
        <f t="shared" si="1"/>
        <v>0.58000000000174623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2748.51</v>
      </c>
      <c r="D175" s="2">
        <f>'PR-RAS'!E179</f>
        <v>1904.5</v>
      </c>
      <c r="E175" s="2">
        <v>0</v>
      </c>
      <c r="F175" s="2">
        <v>0</v>
      </c>
      <c r="G175" s="3">
        <f t="shared" si="0"/>
        <v>1141.00674</v>
      </c>
      <c r="H175" s="3">
        <f t="shared" si="1"/>
        <v>0.98999999999978172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2342.73</v>
      </c>
      <c r="D176" s="2">
        <f>'PR-RAS'!E180</f>
        <v>5317.92</v>
      </c>
      <c r="E176" s="2">
        <v>0</v>
      </c>
      <c r="F176" s="2">
        <v>0</v>
      </c>
      <c r="G176" s="3">
        <f t="shared" si="0"/>
        <v>2271.2497499999999</v>
      </c>
      <c r="H176" s="3">
        <f t="shared" si="1"/>
        <v>0.34999999999990905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670</v>
      </c>
      <c r="D177" s="2">
        <f>'PR-RAS'!E181</f>
        <v>0</v>
      </c>
      <c r="E177" s="2">
        <v>0</v>
      </c>
      <c r="F177" s="2">
        <v>0</v>
      </c>
      <c r="G177" s="3">
        <f t="shared" si="0"/>
        <v>117.91999999999999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2512.19</v>
      </c>
      <c r="D178" s="2">
        <f>'PR-RAS'!E182</f>
        <v>3366.34</v>
      </c>
      <c r="E178" s="2">
        <v>0</v>
      </c>
      <c r="F178" s="2">
        <v>0</v>
      </c>
      <c r="G178" s="3">
        <f t="shared" si="0"/>
        <v>1636.3419900000001</v>
      </c>
      <c r="H178" s="3">
        <f t="shared" si="1"/>
        <v>0.53000000000020009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2836.6</v>
      </c>
      <c r="D180" s="2">
        <f>'PR-RAS'!E184</f>
        <v>4876.7</v>
      </c>
      <c r="E180" s="2">
        <v>0</v>
      </c>
      <c r="F180" s="2">
        <v>0</v>
      </c>
      <c r="G180" s="3">
        <f t="shared" si="0"/>
        <v>2253.61</v>
      </c>
      <c r="H180" s="3">
        <f t="shared" si="1"/>
        <v>0.70000000000027285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1283.33</v>
      </c>
      <c r="D181" s="2">
        <f>'PR-RAS'!E185</f>
        <v>3206.76</v>
      </c>
      <c r="E181" s="2">
        <v>0</v>
      </c>
      <c r="F181" s="2">
        <v>0</v>
      </c>
      <c r="G181" s="3">
        <f t="shared" si="0"/>
        <v>1385.433</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1175</v>
      </c>
      <c r="D182" s="2">
        <f>'PR-RAS'!E186</f>
        <v>1175</v>
      </c>
      <c r="E182" s="2">
        <v>0</v>
      </c>
      <c r="F182" s="2">
        <v>0</v>
      </c>
      <c r="G182" s="3">
        <f t="shared" si="0"/>
        <v>638.02499999999998</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150</v>
      </c>
      <c r="E183" s="2">
        <v>0</v>
      </c>
      <c r="F183" s="2">
        <v>0</v>
      </c>
      <c r="G183" s="3">
        <f t="shared" si="0"/>
        <v>54.6</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199.07</v>
      </c>
      <c r="D190" s="2">
        <f>'PR-RAS'!E194</f>
        <v>697.31999999999994</v>
      </c>
      <c r="E190" s="2">
        <v>0</v>
      </c>
      <c r="F190" s="2">
        <v>0</v>
      </c>
      <c r="G190" s="3">
        <f t="shared" si="0"/>
        <v>301.21118999999999</v>
      </c>
      <c r="H190" s="3">
        <f t="shared" si="1"/>
        <v>0.38999999999992951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183.81</v>
      </c>
      <c r="E193" s="2">
        <v>0</v>
      </c>
      <c r="F193" s="2">
        <v>0</v>
      </c>
      <c r="G193" s="3">
        <f t="shared" si="0"/>
        <v>70.583039999999997</v>
      </c>
      <c r="H193" s="3">
        <f t="shared" si="1"/>
        <v>0.18999999999999773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v>
      </c>
      <c r="D194" s="2">
        <f>'PR-RAS'!E198</f>
        <v>43</v>
      </c>
      <c r="E194" s="2">
        <v>0</v>
      </c>
      <c r="F194" s="2">
        <v>0</v>
      </c>
      <c r="G194" s="3">
        <f t="shared" si="0"/>
        <v>21.423000000000002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149.07</v>
      </c>
      <c r="D195" s="2">
        <f>'PR-RAS'!E199</f>
        <v>414.71</v>
      </c>
      <c r="E195" s="2">
        <v>0</v>
      </c>
      <c r="F195" s="2">
        <v>0</v>
      </c>
      <c r="G195" s="3">
        <f t="shared" si="0"/>
        <v>189.82706000000002</v>
      </c>
      <c r="H195" s="3">
        <f t="shared" si="1"/>
        <v>0.36000000000001364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v>
      </c>
      <c r="D197" s="2">
        <f>'PR-RAS'!E201</f>
        <v>55.8</v>
      </c>
      <c r="E197" s="2">
        <v>0</v>
      </c>
      <c r="F197" s="2">
        <v>0</v>
      </c>
      <c r="G197" s="3">
        <f t="shared" si="0"/>
        <v>26.773599999999998</v>
      </c>
      <c r="H197" s="3">
        <f t="shared" si="1"/>
        <v>0.20000000000000284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74.44</v>
      </c>
      <c r="D198" s="2">
        <f>'PR-RAS'!E202</f>
        <v>8.3000000000000007</v>
      </c>
      <c r="E198" s="2">
        <v>0</v>
      </c>
      <c r="F198" s="2">
        <v>0</v>
      </c>
      <c r="G198" s="3">
        <f t="shared" si="0"/>
        <v>17.93488</v>
      </c>
      <c r="H198" s="3">
        <f t="shared" si="1"/>
        <v>0.73999999999999844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74.44</v>
      </c>
      <c r="D212" s="2">
        <f>'PR-RAS'!E216</f>
        <v>8.3000000000000007</v>
      </c>
      <c r="E212" s="2">
        <v>0</v>
      </c>
      <c r="F212" s="2">
        <v>0</v>
      </c>
      <c r="G212" s="3">
        <f t="shared" si="0"/>
        <v>19.209439999999997</v>
      </c>
      <c r="H212" s="3">
        <f t="shared" si="1"/>
        <v>0.73999999999999844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74.36</v>
      </c>
      <c r="D213" s="2">
        <f>'PR-RAS'!E217</f>
        <v>8.3000000000000007</v>
      </c>
      <c r="E213" s="2">
        <v>0</v>
      </c>
      <c r="F213" s="2">
        <v>0</v>
      </c>
      <c r="G213" s="3">
        <f t="shared" si="0"/>
        <v>19.283520000000003</v>
      </c>
      <c r="H213" s="3">
        <f t="shared" si="1"/>
        <v>0.66000000000000014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0.08</v>
      </c>
      <c r="D215" s="2">
        <f>'PR-RAS'!E219</f>
        <v>0</v>
      </c>
      <c r="E215" s="2">
        <v>0</v>
      </c>
      <c r="F215" s="2">
        <v>0</v>
      </c>
      <c r="G215" s="3">
        <f t="shared" si="0"/>
        <v>1.712E-2</v>
      </c>
      <c r="H215" s="3">
        <f t="shared" si="1"/>
        <v>0.08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246.45</v>
      </c>
      <c r="D269" s="2">
        <f>'PR-RAS'!E273</f>
        <v>235.64</v>
      </c>
      <c r="E269" s="2">
        <v>0</v>
      </c>
      <c r="F269" s="2">
        <v>0</v>
      </c>
      <c r="G269" s="3">
        <f t="shared" si="0"/>
        <v>192.35164</v>
      </c>
      <c r="H269" s="3">
        <f t="shared" si="1"/>
        <v>0.81000000000000227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246.45</v>
      </c>
      <c r="D270" s="2">
        <f>'PR-RAS'!E274</f>
        <v>235.64</v>
      </c>
      <c r="E270" s="2">
        <v>0</v>
      </c>
      <c r="F270" s="2">
        <v>0</v>
      </c>
      <c r="G270" s="3">
        <f t="shared" si="0"/>
        <v>193.06937000000002</v>
      </c>
      <c r="H270" s="3">
        <f t="shared" si="1"/>
        <v>0.81000000000000227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246.45</v>
      </c>
      <c r="D272" s="2">
        <f>'PR-RAS'!E276</f>
        <v>235.64</v>
      </c>
      <c r="E272" s="2">
        <v>0</v>
      </c>
      <c r="F272" s="2">
        <v>0</v>
      </c>
      <c r="G272" s="3">
        <f t="shared" si="0"/>
        <v>194.50483000000003</v>
      </c>
      <c r="H272" s="3">
        <f t="shared" si="1"/>
        <v>0.81000000000000227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606936.14999999991</v>
      </c>
      <c r="D295" s="2">
        <f>'PR-RAS'!E299</f>
        <v>577505.12000000011</v>
      </c>
      <c r="E295" s="2">
        <v>0</v>
      </c>
      <c r="F295" s="2">
        <v>0</v>
      </c>
      <c r="G295" s="3">
        <f t="shared" si="12"/>
        <v>518012.23866000003</v>
      </c>
      <c r="H295" s="3">
        <f t="shared" si="13"/>
        <v>0.27000000001862645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40339.84999999986</v>
      </c>
      <c r="E296" s="2">
        <v>0</v>
      </c>
      <c r="F296" s="2">
        <v>0</v>
      </c>
      <c r="G296" s="3">
        <f t="shared" si="12"/>
        <v>23800.511499999917</v>
      </c>
      <c r="H296" s="3">
        <f t="shared" si="13"/>
        <v>0.15000000013969839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59112.889999999898</v>
      </c>
      <c r="D297" s="2">
        <f>'PR-RAS'!E301</f>
        <v>0</v>
      </c>
      <c r="E297" s="2">
        <v>0</v>
      </c>
      <c r="F297" s="2">
        <v>0</v>
      </c>
      <c r="G297" s="3">
        <f t="shared" si="12"/>
        <v>17497.415439999968</v>
      </c>
      <c r="H297" s="3">
        <f t="shared" si="13"/>
        <v>0.11000000010244548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89256.48</v>
      </c>
      <c r="D298" s="2">
        <f>'PR-RAS'!E302</f>
        <v>19811.73</v>
      </c>
      <c r="E298" s="2">
        <v>0</v>
      </c>
      <c r="F298" s="2">
        <v>0</v>
      </c>
      <c r="G298" s="3">
        <f t="shared" si="12"/>
        <v>38277.34218</v>
      </c>
      <c r="H298" s="3">
        <f t="shared" si="13"/>
        <v>0.74999999999636202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7300.7</v>
      </c>
      <c r="D300" s="2">
        <f>'PR-RAS'!E304</f>
        <v>15309.49</v>
      </c>
      <c r="E300" s="2">
        <v>0</v>
      </c>
      <c r="F300" s="2">
        <v>0</v>
      </c>
      <c r="G300" s="3">
        <f t="shared" si="12"/>
        <v>11337.98432</v>
      </c>
      <c r="H300" s="3">
        <f t="shared" si="13"/>
        <v>0.78999999999996362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217.83</v>
      </c>
      <c r="D301" s="2">
        <f>'PR-RAS'!E305</f>
        <v>1990.16</v>
      </c>
      <c r="E301" s="2">
        <v>0</v>
      </c>
      <c r="F301" s="2">
        <v>0</v>
      </c>
      <c r="G301" s="3">
        <f t="shared" si="12"/>
        <v>1259.4450000000002</v>
      </c>
      <c r="H301" s="3">
        <f t="shared" si="13"/>
        <v>0.33000000000006935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1191.18</v>
      </c>
      <c r="D355" s="2">
        <f>'PR-RAS'!E360</f>
        <v>25956.65</v>
      </c>
      <c r="E355" s="2">
        <v>0</v>
      </c>
      <c r="F355" s="2">
        <v>0</v>
      </c>
      <c r="G355" s="3">
        <f t="shared" si="12"/>
        <v>18798.985919999999</v>
      </c>
      <c r="H355" s="3">
        <f t="shared" si="13"/>
        <v>0.52999999999860847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816.18000000000006</v>
      </c>
      <c r="D368" s="2">
        <f>'PR-RAS'!E373</f>
        <v>9431.65</v>
      </c>
      <c r="E368" s="2">
        <v>0</v>
      </c>
      <c r="F368" s="2">
        <v>0</v>
      </c>
      <c r="G368" s="3">
        <f t="shared" si="12"/>
        <v>7222.3691599999993</v>
      </c>
      <c r="H368" s="3">
        <f t="shared" si="13"/>
        <v>0.53000000000042746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539.19000000000005</v>
      </c>
      <c r="D374" s="2">
        <f>'PR-RAS'!E379</f>
        <v>9103.65</v>
      </c>
      <c r="E374" s="2">
        <v>0</v>
      </c>
      <c r="F374" s="2">
        <v>0</v>
      </c>
      <c r="G374" s="3">
        <f t="shared" si="12"/>
        <v>6992.4407699999992</v>
      </c>
      <c r="H374" s="3">
        <f t="shared" si="13"/>
        <v>0.54000000000041837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334.65</v>
      </c>
      <c r="E375" s="2">
        <v>0</v>
      </c>
      <c r="F375" s="2">
        <v>0</v>
      </c>
      <c r="G375" s="3">
        <f t="shared" si="12"/>
        <v>250.31819999999999</v>
      </c>
      <c r="H375" s="3">
        <f t="shared" si="13"/>
        <v>0.35000000000002274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539.19000000000005</v>
      </c>
      <c r="D377" s="2">
        <f>'PR-RAS'!E382</f>
        <v>0</v>
      </c>
      <c r="E377" s="2">
        <v>0</v>
      </c>
      <c r="F377" s="2">
        <v>0</v>
      </c>
      <c r="G377" s="3">
        <f t="shared" si="12"/>
        <v>202.73544000000001</v>
      </c>
      <c r="H377" s="3">
        <f t="shared" si="13"/>
        <v>0.19000000000005457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7850</v>
      </c>
      <c r="E379" s="2">
        <v>0</v>
      </c>
      <c r="F379" s="2">
        <v>0</v>
      </c>
      <c r="G379" s="3">
        <f t="shared" si="12"/>
        <v>5934.6</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919</v>
      </c>
      <c r="E380" s="2">
        <v>0</v>
      </c>
      <c r="F380" s="2">
        <v>0</v>
      </c>
      <c r="G380" s="3">
        <f t="shared" si="12"/>
        <v>696.60199999999998</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276.99</v>
      </c>
      <c r="D388" s="2">
        <f>'PR-RAS'!E393</f>
        <v>328</v>
      </c>
      <c r="E388" s="2">
        <v>0</v>
      </c>
      <c r="F388" s="2">
        <v>0</v>
      </c>
      <c r="G388" s="3">
        <f t="shared" si="12"/>
        <v>361.06713000000002</v>
      </c>
      <c r="H388" s="3">
        <f t="shared" si="13"/>
        <v>9.9999999999909051E-3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276.99</v>
      </c>
      <c r="D389" s="2">
        <f>'PR-RAS'!E394</f>
        <v>328</v>
      </c>
      <c r="E389" s="2">
        <v>0</v>
      </c>
      <c r="F389" s="2">
        <v>0</v>
      </c>
      <c r="G389" s="3">
        <f t="shared" si="12"/>
        <v>362.00012000000004</v>
      </c>
      <c r="H389" s="3">
        <f t="shared" si="13"/>
        <v>9.9999999999909051E-3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375</v>
      </c>
      <c r="D407" s="2">
        <f>'PR-RAS'!E412</f>
        <v>16525</v>
      </c>
      <c r="E407" s="2">
        <v>0</v>
      </c>
      <c r="F407" s="2">
        <v>0</v>
      </c>
      <c r="G407" s="3">
        <f t="shared" si="12"/>
        <v>13570.550000000001</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375</v>
      </c>
      <c r="D408" s="2">
        <f>'PR-RAS'!E413</f>
        <v>16525</v>
      </c>
      <c r="E408" s="2">
        <v>0</v>
      </c>
      <c r="F408" s="2">
        <v>0</v>
      </c>
      <c r="G408" s="3">
        <f t="shared" si="12"/>
        <v>13603.974999999999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1191.18</v>
      </c>
      <c r="D413" s="2">
        <f>'PR-RAS'!E418</f>
        <v>25956.65</v>
      </c>
      <c r="E413" s="2">
        <v>0</v>
      </c>
      <c r="F413" s="2">
        <v>0</v>
      </c>
      <c r="G413" s="3">
        <f t="shared" si="12"/>
        <v>21879.045760000001</v>
      </c>
      <c r="H413" s="3">
        <f t="shared" si="13"/>
        <v>0.52999999999860847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90308.28</v>
      </c>
      <c r="D415" s="2">
        <f>'PR-RAS'!E420</f>
        <v>90308.28</v>
      </c>
      <c r="E415" s="2">
        <v>0</v>
      </c>
      <c r="F415" s="2">
        <v>0</v>
      </c>
      <c r="G415" s="3">
        <f t="shared" si="12"/>
        <v>112162.88375999998</v>
      </c>
      <c r="H415" s="3">
        <f t="shared" si="13"/>
        <v>0.55999999999767169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547823.26</v>
      </c>
      <c r="D417" s="2">
        <f>'PR-RAS'!E422</f>
        <v>617844.97</v>
      </c>
      <c r="E417" s="2">
        <v>0</v>
      </c>
      <c r="F417" s="2">
        <v>0</v>
      </c>
      <c r="G417" s="3">
        <f t="shared" si="12"/>
        <v>741941.49119999993</v>
      </c>
      <c r="H417" s="3">
        <f t="shared" si="13"/>
        <v>0.2900000000372529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608127.32999999996</v>
      </c>
      <c r="D418" s="2">
        <f>'PR-RAS'!E423</f>
        <v>603461.77000000014</v>
      </c>
      <c r="E418" s="2">
        <v>0</v>
      </c>
      <c r="F418" s="2">
        <v>0</v>
      </c>
      <c r="G418" s="3">
        <f t="shared" si="12"/>
        <v>756876.21279000002</v>
      </c>
      <c r="H418" s="3">
        <f t="shared" si="13"/>
        <v>0.55999999982304871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14383.199999999837</v>
      </c>
      <c r="E419" s="2">
        <v>0</v>
      </c>
      <c r="F419" s="2">
        <v>0</v>
      </c>
      <c r="G419" s="3">
        <f t="shared" si="12"/>
        <v>12024.355199999864</v>
      </c>
      <c r="H419" s="3">
        <f t="shared" si="13"/>
        <v>0.19999999983701855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60304.069999999949</v>
      </c>
      <c r="D420" s="2">
        <f>'PR-RAS'!E425</f>
        <v>0</v>
      </c>
      <c r="E420" s="2">
        <v>0</v>
      </c>
      <c r="F420" s="2">
        <v>0</v>
      </c>
      <c r="G420" s="3">
        <f t="shared" si="12"/>
        <v>25267.405329999976</v>
      </c>
      <c r="H420" s="3">
        <f t="shared" si="13"/>
        <v>6.9999999948777258E-2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1051.8000000000029</v>
      </c>
      <c r="D422" s="2">
        <f>'PR-RAS'!E427</f>
        <v>70496.55</v>
      </c>
      <c r="E422" s="2">
        <v>0</v>
      </c>
      <c r="F422" s="2">
        <v>0</v>
      </c>
      <c r="G422" s="3">
        <f t="shared" si="12"/>
        <v>59800.902900000008</v>
      </c>
      <c r="H422" s="3">
        <f t="shared" si="13"/>
        <v>0.64999999999417923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7300.7</v>
      </c>
      <c r="D423" s="2">
        <f>'PR-RAS'!E428</f>
        <v>15309.49</v>
      </c>
      <c r="E423" s="2">
        <v>0</v>
      </c>
      <c r="F423" s="2">
        <v>0</v>
      </c>
      <c r="G423" s="3">
        <f t="shared" si="12"/>
        <v>16002.104959999999</v>
      </c>
      <c r="H423" s="3">
        <f t="shared" si="13"/>
        <v>0.78999999999996362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11019.13</v>
      </c>
      <c r="E636" s="2">
        <v>0</v>
      </c>
      <c r="F636" s="2">
        <v>0</v>
      </c>
      <c r="G636" s="3">
        <f t="shared" si="14"/>
        <v>13994.295099999999</v>
      </c>
      <c r="H636" s="3">
        <f t="shared" si="15"/>
        <v>0.12999999999919964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547823.26</v>
      </c>
      <c r="D637" s="2">
        <f>'PR-RAS'!E643</f>
        <v>617844.97</v>
      </c>
      <c r="E637" s="2">
        <v>0</v>
      </c>
      <c r="F637" s="2">
        <v>0</v>
      </c>
      <c r="G637" s="3">
        <f t="shared" si="14"/>
        <v>1134314.3951999999</v>
      </c>
      <c r="H637" s="3">
        <f t="shared" si="15"/>
        <v>0.2900000000372529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608127.32999999996</v>
      </c>
      <c r="D638" s="2">
        <f>'PR-RAS'!E644</f>
        <v>603461.77000000014</v>
      </c>
      <c r="E638" s="2">
        <v>0</v>
      </c>
      <c r="F638" s="2">
        <v>0</v>
      </c>
      <c r="G638" s="3">
        <f t="shared" si="14"/>
        <v>1156187.4041900001</v>
      </c>
      <c r="H638" s="3">
        <f t="shared" si="15"/>
        <v>0.55999999982304871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14383.199999999837</v>
      </c>
      <c r="E639" s="2">
        <v>0</v>
      </c>
      <c r="F639" s="2">
        <v>0</v>
      </c>
      <c r="G639" s="3">
        <f t="shared" si="14"/>
        <v>18352.963199999791</v>
      </c>
      <c r="H639" s="3">
        <f t="shared" si="15"/>
        <v>0.19999999983701855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60304.069999999949</v>
      </c>
      <c r="D640" s="2">
        <f>'PR-RAS'!E646</f>
        <v>0</v>
      </c>
      <c r="E640" s="2">
        <v>0</v>
      </c>
      <c r="F640" s="2">
        <v>0</v>
      </c>
      <c r="G640" s="3">
        <f t="shared" si="14"/>
        <v>38534.300729999966</v>
      </c>
      <c r="H640" s="3">
        <f t="shared" si="15"/>
        <v>6.9999999948777258E-2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1051.8000000000029</v>
      </c>
      <c r="D642" s="2">
        <f>'PR-RAS'!E648</f>
        <v>81515.680000000008</v>
      </c>
      <c r="E642" s="2">
        <v>0</v>
      </c>
      <c r="F642" s="2">
        <v>0</v>
      </c>
      <c r="G642" s="3">
        <f t="shared" si="14"/>
        <v>105177.30556000002</v>
      </c>
      <c r="H642" s="3">
        <f t="shared" si="15"/>
        <v>0.51999999998952262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61355.869999999952</v>
      </c>
      <c r="D644" s="2">
        <f>'PR-RAS'!E650</f>
        <v>67132.480000000171</v>
      </c>
      <c r="E644" s="2">
        <v>0</v>
      </c>
      <c r="F644" s="2">
        <v>0</v>
      </c>
      <c r="G644" s="3">
        <f t="shared" si="14"/>
        <v>125784.1936900002</v>
      </c>
      <c r="H644" s="3">
        <f t="shared" si="15"/>
        <v>0.61000000021886081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6276.98</v>
      </c>
      <c r="D646" s="2">
        <f>'PR-RAS'!E653</f>
        <v>0</v>
      </c>
      <c r="E646" s="2">
        <v>0</v>
      </c>
      <c r="F646" s="2">
        <v>0</v>
      </c>
      <c r="G646" s="3">
        <f t="shared" si="14"/>
        <v>4048.6520999999998</v>
      </c>
      <c r="H646" s="3">
        <f t="shared" si="15"/>
        <v>2.0000000000436557E-2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4895.54</v>
      </c>
      <c r="D647" s="2">
        <f>'PR-RAS'!E654</f>
        <v>0</v>
      </c>
      <c r="E647" s="2">
        <v>0</v>
      </c>
      <c r="F647" s="2">
        <v>0</v>
      </c>
      <c r="G647" s="3">
        <f t="shared" si="14"/>
        <v>3162.5188400000002</v>
      </c>
      <c r="H647" s="3">
        <f t="shared" si="15"/>
        <v>0.46000000000003638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11172.52</v>
      </c>
      <c r="D648" s="2">
        <f>'PR-RAS'!E655</f>
        <v>0</v>
      </c>
      <c r="E648" s="2">
        <v>0</v>
      </c>
      <c r="F648" s="2">
        <v>0</v>
      </c>
      <c r="G648" s="3">
        <f t="shared" si="14"/>
        <v>7228.6204400000006</v>
      </c>
      <c r="H648" s="3">
        <f t="shared" si="15"/>
        <v>0.47999999999956344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40</v>
      </c>
      <c r="E651" s="2">
        <v>0</v>
      </c>
      <c r="F651" s="2">
        <v>0</v>
      </c>
      <c r="G651" s="3">
        <f t="shared" si="14"/>
        <v>78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31</v>
      </c>
      <c r="E653" s="2">
        <v>0</v>
      </c>
      <c r="F653" s="2">
        <v>0</v>
      </c>
      <c r="G653" s="3">
        <f t="shared" si="14"/>
        <v>60.636000000000003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471494.35</v>
      </c>
      <c r="D676" s="2">
        <f>'PR-RAS'!E683</f>
        <v>504155.6</v>
      </c>
      <c r="E676" s="2">
        <v>0</v>
      </c>
      <c r="F676" s="2">
        <v>0</v>
      </c>
      <c r="G676" s="3">
        <f t="shared" si="14"/>
        <v>998868.74624999997</v>
      </c>
      <c r="H676" s="3">
        <f t="shared" si="15"/>
        <v>0.75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245</v>
      </c>
      <c r="D677" s="2">
        <f>'PR-RAS'!E684</f>
        <v>245</v>
      </c>
      <c r="E677" s="2">
        <v>0</v>
      </c>
      <c r="F677" s="2">
        <v>0</v>
      </c>
      <c r="G677" s="3">
        <f t="shared" si="14"/>
        <v>496.86</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1223.5999999999999</v>
      </c>
      <c r="D717" s="2">
        <f>'PR-RAS'!E724</f>
        <v>0</v>
      </c>
      <c r="E717" s="2">
        <v>0</v>
      </c>
      <c r="F717" s="2">
        <v>0</v>
      </c>
      <c r="G717" s="3">
        <f t="shared" si="14"/>
        <v>876.09759999999994</v>
      </c>
      <c r="H717" s="3">
        <f t="shared" si="15"/>
        <v>0.40000000000009095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24357.48</v>
      </c>
      <c r="D727" s="2">
        <f>'PR-RAS'!E734</f>
        <v>26652.77</v>
      </c>
      <c r="E727" s="2">
        <v>0</v>
      </c>
      <c r="F727" s="2">
        <v>0</v>
      </c>
      <c r="G727" s="3">
        <f t="shared" si="14"/>
        <v>56383.35252</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1640.6</v>
      </c>
      <c r="D729" s="2">
        <f>'PR-RAS'!E736</f>
        <v>1738.7</v>
      </c>
      <c r="E729" s="2">
        <v>0</v>
      </c>
      <c r="F729" s="2">
        <v>0</v>
      </c>
      <c r="G729" s="3">
        <f t="shared" si="14"/>
        <v>3725.904</v>
      </c>
      <c r="H729" s="3">
        <f t="shared" si="15"/>
        <v>0.70000000000004547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377.08</v>
      </c>
      <c r="D731" s="2">
        <f>'PR-RAS'!E738</f>
        <v>155.12</v>
      </c>
      <c r="E731" s="2">
        <v>0</v>
      </c>
      <c r="F731" s="2">
        <v>0</v>
      </c>
      <c r="G731" s="3">
        <f t="shared" si="14"/>
        <v>501.74359999999996</v>
      </c>
      <c r="H731" s="3">
        <f t="shared" si="15"/>
        <v>0.19999999999998863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87554.14</v>
      </c>
      <c r="D1581" s="7"/>
      <c r="E1581" s="7">
        <v>0</v>
      </c>
      <c r="F1581" s="7">
        <v>0</v>
      </c>
      <c r="G1581" s="8">
        <f t="shared" ref="G1581:G1685" si="70">B1581/1000*C1581</f>
        <v>87.554140000000004</v>
      </c>
      <c r="H1581" s="8">
        <f t="shared" ref="H1581:H1685" si="71">ABS(C1581-ROUND(C1581,0))</f>
        <v>0.13999999999941792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614584.59000000008</v>
      </c>
      <c r="D1582" s="2">
        <v>0</v>
      </c>
      <c r="E1582" s="2">
        <v>0</v>
      </c>
      <c r="F1582" s="2">
        <v>0</v>
      </c>
      <c r="G1582" s="3">
        <f t="shared" si="70"/>
        <v>1229.1691800000001</v>
      </c>
      <c r="H1582" s="3">
        <f t="shared" si="71"/>
        <v>0.40999999991618097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582993.95000000007</v>
      </c>
      <c r="D1584" s="2">
        <v>0</v>
      </c>
      <c r="E1584" s="2">
        <v>0</v>
      </c>
      <c r="F1584" s="2">
        <v>0</v>
      </c>
      <c r="G1584" s="3">
        <f t="shared" si="70"/>
        <v>2331.9758000000002</v>
      </c>
      <c r="H1584" s="3">
        <f t="shared" si="71"/>
        <v>4.9999999930150807E-2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491469.47</v>
      </c>
      <c r="D1585" s="2">
        <v>0</v>
      </c>
      <c r="E1585" s="2">
        <v>0</v>
      </c>
      <c r="F1585" s="2">
        <v>0</v>
      </c>
      <c r="G1585" s="3">
        <f t="shared" si="70"/>
        <v>2457.34735</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91280.54</v>
      </c>
      <c r="D1586" s="2">
        <v>0</v>
      </c>
      <c r="E1586" s="2">
        <v>0</v>
      </c>
      <c r="F1586" s="2">
        <v>0</v>
      </c>
      <c r="G1586" s="3">
        <f t="shared" si="70"/>
        <v>547.68323999999996</v>
      </c>
      <c r="H1586" s="3">
        <f t="shared" si="71"/>
        <v>0.46000000000640284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8.3000000000000007</v>
      </c>
      <c r="D1587" s="2">
        <v>0</v>
      </c>
      <c r="E1587" s="2">
        <v>0</v>
      </c>
      <c r="F1587" s="2">
        <v>0</v>
      </c>
      <c r="G1587" s="3">
        <f t="shared" si="70"/>
        <v>5.8100000000000006E-2</v>
      </c>
      <c r="H1587" s="3">
        <f t="shared" si="71"/>
        <v>0.30000000000000071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235.64</v>
      </c>
      <c r="D1591" s="2">
        <v>0</v>
      </c>
      <c r="E1591" s="2">
        <v>0</v>
      </c>
      <c r="F1591" s="2">
        <v>0</v>
      </c>
      <c r="G1591" s="3">
        <f t="shared" si="70"/>
        <v>2.5920399999999999</v>
      </c>
      <c r="H1591" s="3">
        <f t="shared" si="71"/>
        <v>0.36000000000001364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25956.65</v>
      </c>
      <c r="D1593" s="2">
        <v>0</v>
      </c>
      <c r="E1593" s="2">
        <v>0</v>
      </c>
      <c r="F1593" s="2">
        <v>0</v>
      </c>
      <c r="G1593" s="3">
        <f t="shared" si="70"/>
        <v>337.43644999999998</v>
      </c>
      <c r="H1593" s="3">
        <f t="shared" si="71"/>
        <v>0.34999999999854481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5633.99</v>
      </c>
      <c r="D1600" s="2">
        <v>0</v>
      </c>
      <c r="E1600" s="2">
        <v>0</v>
      </c>
      <c r="F1600" s="2">
        <v>0</v>
      </c>
      <c r="G1600" s="3">
        <f>B1600/1000*C1600</f>
        <v>112.6798</v>
      </c>
      <c r="H1600" s="3">
        <f>ABS(C1600-ROUND(C1600,0))</f>
        <v>1.0000000000218279E-2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611729.44000000018</v>
      </c>
      <c r="D1601" s="2">
        <v>0</v>
      </c>
      <c r="E1601" s="2">
        <v>0</v>
      </c>
      <c r="F1601" s="2">
        <v>0</v>
      </c>
      <c r="G1601" s="3">
        <f t="shared" si="70"/>
        <v>12846.318240000004</v>
      </c>
      <c r="H1601" s="3">
        <f t="shared" si="71"/>
        <v>0.44000000017695129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580458.2300000001</v>
      </c>
      <c r="D1603" s="2">
        <v>0</v>
      </c>
      <c r="E1603" s="2">
        <v>0</v>
      </c>
      <c r="F1603" s="2">
        <v>0</v>
      </c>
      <c r="G1603" s="3">
        <f t="shared" si="70"/>
        <v>13350.539290000002</v>
      </c>
      <c r="H1603" s="3">
        <f t="shared" si="71"/>
        <v>0.23000000009778887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490734.73</v>
      </c>
      <c r="D1604" s="2">
        <v>0</v>
      </c>
      <c r="E1604" s="2">
        <v>0</v>
      </c>
      <c r="F1604" s="2">
        <v>0</v>
      </c>
      <c r="G1604" s="3">
        <f t="shared" si="70"/>
        <v>11777.633519999999</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89479.56</v>
      </c>
      <c r="D1605" s="2">
        <v>0</v>
      </c>
      <c r="E1605" s="2">
        <v>0</v>
      </c>
      <c r="F1605" s="2">
        <v>0</v>
      </c>
      <c r="G1605" s="3">
        <f t="shared" si="70"/>
        <v>2236.989</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8.3000000000000007</v>
      </c>
      <c r="D1606" s="2">
        <v>0</v>
      </c>
      <c r="E1606" s="2">
        <v>0</v>
      </c>
      <c r="F1606" s="2">
        <v>0</v>
      </c>
      <c r="G1606" s="3">
        <f t="shared" si="70"/>
        <v>0.21580000000000002</v>
      </c>
      <c r="H1606" s="3">
        <f t="shared" si="71"/>
        <v>0.30000000000000071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235.64</v>
      </c>
      <c r="D1610" s="2">
        <v>0</v>
      </c>
      <c r="E1610" s="2">
        <v>0</v>
      </c>
      <c r="F1610" s="2">
        <v>0</v>
      </c>
      <c r="G1610" s="3">
        <f t="shared" si="70"/>
        <v>7.0691999999999995</v>
      </c>
      <c r="H1610" s="3">
        <f t="shared" si="71"/>
        <v>0.36000000000001364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25956.65</v>
      </c>
      <c r="D1612" s="2">
        <v>0</v>
      </c>
      <c r="E1612" s="2">
        <v>0</v>
      </c>
      <c r="F1612" s="2">
        <v>0</v>
      </c>
      <c r="G1612" s="3">
        <f t="shared" si="70"/>
        <v>830.61280000000011</v>
      </c>
      <c r="H1612" s="3">
        <f t="shared" si="71"/>
        <v>0.34999999999854481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5314.56</v>
      </c>
      <c r="D1619" s="2">
        <v>0</v>
      </c>
      <c r="E1619" s="2">
        <v>0</v>
      </c>
      <c r="F1619" s="2">
        <v>0</v>
      </c>
      <c r="G1619" s="3">
        <f>B1619/1000*C1619</f>
        <v>207.26784000000001</v>
      </c>
      <c r="H1619" s="3">
        <f>ABS(C1619-ROUND(C1619,0))</f>
        <v>0.43999999999959982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90409.289999999921</v>
      </c>
      <c r="D1620" s="2">
        <v>0</v>
      </c>
      <c r="E1620" s="2">
        <v>0</v>
      </c>
      <c r="F1620" s="2">
        <v>0</v>
      </c>
      <c r="G1620" s="3">
        <f t="shared" si="70"/>
        <v>3616.3715999999968</v>
      </c>
      <c r="H1620" s="3">
        <f t="shared" si="71"/>
        <v>0.28999999992083758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1615.29</v>
      </c>
      <c r="D1621" s="2">
        <v>0</v>
      </c>
      <c r="E1621" s="2">
        <v>0</v>
      </c>
      <c r="F1621" s="2">
        <v>0</v>
      </c>
      <c r="G1621" s="3">
        <f t="shared" si="70"/>
        <v>66.226889999999997</v>
      </c>
      <c r="H1621" s="3">
        <f t="shared" si="71"/>
        <v>0.28999999999996362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1615.29</v>
      </c>
      <c r="D1679" s="2">
        <v>0</v>
      </c>
      <c r="E1679" s="2">
        <v>0</v>
      </c>
      <c r="F1679" s="2">
        <v>0</v>
      </c>
      <c r="G1679" s="3">
        <f>B1679/1000*C1679</f>
        <v>159.91371000000001</v>
      </c>
      <c r="H1679" s="3">
        <f>ABS(C1679-ROUND(C1679,0))</f>
        <v>0.28999999999996362</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88794</v>
      </c>
      <c r="D1680" s="2">
        <v>0</v>
      </c>
      <c r="E1680" s="2">
        <v>0</v>
      </c>
      <c r="F1680" s="2">
        <v>0</v>
      </c>
      <c r="G1680" s="3">
        <f t="shared" si="70"/>
        <v>8879.4</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1615.29</v>
      </c>
      <c r="D1681" s="2">
        <v>0</v>
      </c>
      <c r="E1681" s="2">
        <v>0</v>
      </c>
      <c r="F1681" s="2">
        <v>0</v>
      </c>
      <c r="G1681" s="3">
        <f t="shared" si="70"/>
        <v>163.14429000000001</v>
      </c>
      <c r="H1681" s="3">
        <f t="shared" si="71"/>
        <v>0.28999999999996362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87178.71</v>
      </c>
      <c r="D1682" s="2">
        <v>0</v>
      </c>
      <c r="E1682" s="2">
        <v>0</v>
      </c>
      <c r="F1682" s="2">
        <v>0</v>
      </c>
      <c r="G1682" s="3">
        <f t="shared" si="70"/>
        <v>8892.2284199999995</v>
      </c>
      <c r="H1682" s="3">
        <f t="shared" si="71"/>
        <v>0.28999999999359716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8344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547823.26</v>
      </c>
      <c r="I17" s="275">
        <f>'PR-RAS'!E6</f>
        <v>617844.97</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606936.14999999991</v>
      </c>
      <c r="I18" s="275">
        <f>'PR-RAS'!E152</f>
        <v>577505.12000000011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61355.869999999952</v>
      </c>
      <c r="I20" s="275">
        <f>'PR-RAS'!E650</f>
        <v>67132.480000000171</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87554.14</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90409.289999999921</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1615.29</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88794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5"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547823.26</v>
      </c>
      <c r="E6" s="60">
        <f>E7+E43+E49+E82+E106+E125+E134+E140</f>
        <v>617844.97</v>
      </c>
      <c r="F6" s="45">
        <f t="shared" ref="F6:F132" si="0">IF(D6&lt;&gt;0,IF(E6/D6&gt;=100,"&gt;&gt;100",E6/D6*100),"-")</f>
        <v>112.78180667246585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471739.35</v>
      </c>
      <c r="E49" s="60">
        <f>E50+E53+E58+E61+E64+E68+E71+E74+E77</f>
        <v>504400.6</v>
      </c>
      <c r="F49" s="45">
        <f t="shared" si="0"/>
        <v>106.92357972681312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471739.35</v>
      </c>
      <c r="E68" s="60">
        <f t="shared" si="11"/>
        <v>504400.6</v>
      </c>
      <c r="F68" s="45">
        <f t="shared" si="0"/>
        <v>106.92357972681312</v>
      </c>
    </row>
    <row r="69" spans="1:6" ht="12.75" customHeight="1" x14ac:dyDescent="0.2">
      <c r="A69" s="63" t="s">
        <v>141</v>
      </c>
      <c r="B69" s="64" t="s">
        <v>142</v>
      </c>
      <c r="C69" s="247" t="s">
        <v>141</v>
      </c>
      <c r="D69" s="194">
        <v>471739.35</v>
      </c>
      <c r="E69" s="194">
        <v>504400.6</v>
      </c>
      <c r="F69" s="45">
        <f t="shared" si="0"/>
        <v>106.92357972681312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0.51</v>
      </c>
      <c r="E82" s="60">
        <f t="shared" si="15"/>
        <v>0</v>
      </c>
      <c r="F82" s="45">
        <f t="shared" si="0"/>
        <v>0</v>
      </c>
    </row>
    <row r="83" spans="1:6" ht="12.75" customHeight="1" x14ac:dyDescent="0.2">
      <c r="A83" s="63">
        <v>641</v>
      </c>
      <c r="B83" s="64" t="s">
        <v>169</v>
      </c>
      <c r="C83" s="247" t="s">
        <v>170</v>
      </c>
      <c r="D83" s="60">
        <f t="shared" ref="D83:E83" si="16">SUM(D84:D90)</f>
        <v>0.51</v>
      </c>
      <c r="E83" s="60">
        <f t="shared" si="16"/>
        <v>0</v>
      </c>
      <c r="F83" s="45">
        <f t="shared" si="0"/>
        <v>0</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0.51</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1223.5999999999999</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1223.5999999999999</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1223.5999999999999</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17684.61</v>
      </c>
      <c r="E125" s="60">
        <f t="shared" si="22"/>
        <v>33777.810000000005</v>
      </c>
      <c r="F125" s="45">
        <f t="shared" si="0"/>
        <v>191.00115863454158</v>
      </c>
    </row>
    <row r="126" spans="1:6" ht="12.75" customHeight="1" x14ac:dyDescent="0.2">
      <c r="A126" s="63">
        <v>661</v>
      </c>
      <c r="B126" s="65" t="s">
        <v>255</v>
      </c>
      <c r="C126" s="247" t="s">
        <v>256</v>
      </c>
      <c r="D126" s="60">
        <f t="shared" ref="D126:E126" si="23">SUM(D127:D128)</f>
        <v>17684.61</v>
      </c>
      <c r="E126" s="60">
        <f t="shared" si="23"/>
        <v>33777.810000000005</v>
      </c>
      <c r="F126" s="45">
        <f t="shared" si="0"/>
        <v>191.00115863454158</v>
      </c>
    </row>
    <row r="127" spans="1:6" ht="12.75" customHeight="1" x14ac:dyDescent="0.2">
      <c r="A127" s="63">
        <v>6614</v>
      </c>
      <c r="B127" s="65" t="s">
        <v>257</v>
      </c>
      <c r="C127" s="247" t="s">
        <v>258</v>
      </c>
      <c r="D127" s="194">
        <v>203.37</v>
      </c>
      <c r="E127" s="194">
        <v>103.8</v>
      </c>
      <c r="F127" s="45">
        <f t="shared" si="0"/>
        <v>51.039976397698773</v>
      </c>
    </row>
    <row r="128" spans="1:6" ht="12.75" customHeight="1" x14ac:dyDescent="0.2">
      <c r="A128" s="63">
        <v>6615</v>
      </c>
      <c r="B128" s="65" t="s">
        <v>259</v>
      </c>
      <c r="C128" s="247" t="s">
        <v>260</v>
      </c>
      <c r="D128" s="194">
        <v>17481.240000000002</v>
      </c>
      <c r="E128" s="194">
        <v>33674.01</v>
      </c>
      <c r="F128" s="45">
        <f t="shared" si="0"/>
        <v>192.62941301646794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55475.19</v>
      </c>
      <c r="E134" s="60">
        <f t="shared" si="25"/>
        <v>79666.559999999998</v>
      </c>
      <c r="F134" s="45">
        <f t="shared" ref="F134:F229" si="26">IF(D134&lt;&gt;0,IF(E134/D134&gt;=100,"&gt;&gt;100",E134/D134*100),"-")</f>
        <v>143.60754780650592</v>
      </c>
    </row>
    <row r="135" spans="1:6" ht="24" x14ac:dyDescent="0.2">
      <c r="A135" s="63">
        <v>671</v>
      </c>
      <c r="B135" s="182" t="s">
        <v>273</v>
      </c>
      <c r="C135" s="247" t="s">
        <v>274</v>
      </c>
      <c r="D135" s="60">
        <f t="shared" ref="D135:E135" si="27">SUM(D136:D138)</f>
        <v>55475.19</v>
      </c>
      <c r="E135" s="60">
        <f t="shared" si="27"/>
        <v>79666.559999999998</v>
      </c>
      <c r="F135" s="45">
        <f t="shared" si="26"/>
        <v>143.60754780650592</v>
      </c>
    </row>
    <row r="136" spans="1:6" ht="12.75" customHeight="1" x14ac:dyDescent="0.2">
      <c r="A136" s="63">
        <v>6711</v>
      </c>
      <c r="B136" s="65" t="s">
        <v>275</v>
      </c>
      <c r="C136" s="247" t="s">
        <v>276</v>
      </c>
      <c r="D136" s="194">
        <v>54284.01</v>
      </c>
      <c r="E136" s="194">
        <v>62478.91</v>
      </c>
      <c r="F136" s="45">
        <f t="shared" si="26"/>
        <v>115.0963423667485</v>
      </c>
    </row>
    <row r="137" spans="1:6" ht="24" x14ac:dyDescent="0.2">
      <c r="A137" s="63">
        <v>6712</v>
      </c>
      <c r="B137" s="182" t="s">
        <v>277</v>
      </c>
      <c r="C137" s="247" t="s">
        <v>278</v>
      </c>
      <c r="D137" s="194">
        <v>1191.18</v>
      </c>
      <c r="E137" s="194">
        <v>17187.650000000001</v>
      </c>
      <c r="F137" s="45">
        <f t="shared" si="26"/>
        <v>1442.9095518729328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1700</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1700</v>
      </c>
      <c r="E151" s="194"/>
      <c r="F151" s="45">
        <f t="shared" si="26"/>
        <v>0</v>
      </c>
    </row>
    <row r="152" spans="1:6" ht="12.75" customHeight="1" x14ac:dyDescent="0.2">
      <c r="A152" s="63">
        <v>3</v>
      </c>
      <c r="B152" s="64" t="s">
        <v>307</v>
      </c>
      <c r="C152" s="247" t="s">
        <v>13</v>
      </c>
      <c r="D152" s="60">
        <f>D153+D164+D202+D221+D230+D262+D273</f>
        <v>606936.14999999991</v>
      </c>
      <c r="E152" s="60">
        <f>E153+E164+E202+E221+E230+E262+E273</f>
        <v>577505.12000000011</v>
      </c>
      <c r="F152" s="45">
        <f t="shared" si="26"/>
        <v>95.150885311412111</v>
      </c>
    </row>
    <row r="153" spans="1:6" ht="12.75" customHeight="1" x14ac:dyDescent="0.2">
      <c r="A153" s="63">
        <v>31</v>
      </c>
      <c r="B153" s="64" t="s">
        <v>308</v>
      </c>
      <c r="C153" s="247" t="s">
        <v>3</v>
      </c>
      <c r="D153" s="60">
        <f t="shared" ref="D153:E153" si="30">D154+D159+D160</f>
        <v>527249.84</v>
      </c>
      <c r="E153" s="60">
        <f t="shared" si="30"/>
        <v>485967.78</v>
      </c>
      <c r="F153" s="45">
        <f t="shared" si="26"/>
        <v>92.170303930296129</v>
      </c>
    </row>
    <row r="154" spans="1:6" ht="12.75" customHeight="1" x14ac:dyDescent="0.2">
      <c r="A154" s="63">
        <v>311</v>
      </c>
      <c r="B154" s="64" t="s">
        <v>309</v>
      </c>
      <c r="C154" s="247" t="s">
        <v>310</v>
      </c>
      <c r="D154" s="60">
        <f t="shared" ref="D154:E154" si="31">SUM(D155:D158)</f>
        <v>442563.07999999996</v>
      </c>
      <c r="E154" s="60">
        <f t="shared" si="31"/>
        <v>404557.12</v>
      </c>
      <c r="F154" s="45">
        <f t="shared" si="26"/>
        <v>91.412306693093342</v>
      </c>
    </row>
    <row r="155" spans="1:6" ht="12.75" customHeight="1" x14ac:dyDescent="0.2">
      <c r="A155" s="63">
        <v>3111</v>
      </c>
      <c r="B155" s="64" t="s">
        <v>311</v>
      </c>
      <c r="C155" s="247" t="s">
        <v>312</v>
      </c>
      <c r="D155" s="194">
        <v>403428.66</v>
      </c>
      <c r="E155" s="194">
        <v>370891.66</v>
      </c>
      <c r="F155" s="45">
        <f t="shared" si="26"/>
        <v>91.93488137406996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10351.56</v>
      </c>
      <c r="E157" s="194">
        <v>6400.99</v>
      </c>
      <c r="F157" s="45">
        <f t="shared" si="26"/>
        <v>61.835993801900393</v>
      </c>
    </row>
    <row r="158" spans="1:6" ht="12.75" customHeight="1" x14ac:dyDescent="0.2">
      <c r="A158" s="63">
        <v>3114</v>
      </c>
      <c r="B158" s="65" t="s">
        <v>317</v>
      </c>
      <c r="C158" s="247" t="s">
        <v>318</v>
      </c>
      <c r="D158" s="194">
        <v>28782.86</v>
      </c>
      <c r="E158" s="194">
        <v>27264.47</v>
      </c>
      <c r="F158" s="45">
        <f t="shared" si="26"/>
        <v>94.724672947719583</v>
      </c>
    </row>
    <row r="159" spans="1:6" ht="12.75" customHeight="1" x14ac:dyDescent="0.2">
      <c r="A159" s="63">
        <v>312</v>
      </c>
      <c r="B159" s="65" t="s">
        <v>319</v>
      </c>
      <c r="C159" s="247" t="s">
        <v>320</v>
      </c>
      <c r="D159" s="194">
        <v>14874.36</v>
      </c>
      <c r="E159" s="194">
        <v>15501.56</v>
      </c>
      <c r="F159" s="45">
        <f t="shared" si="26"/>
        <v>104.21665201057388</v>
      </c>
    </row>
    <row r="160" spans="1:6" ht="12.75" customHeight="1" x14ac:dyDescent="0.2">
      <c r="A160" s="63">
        <v>313</v>
      </c>
      <c r="B160" s="65" t="s">
        <v>321</v>
      </c>
      <c r="C160" s="247" t="s">
        <v>322</v>
      </c>
      <c r="D160" s="60">
        <f t="shared" ref="D160:E160" si="32">SUM(D161:D163)</f>
        <v>69812.399999999994</v>
      </c>
      <c r="E160" s="60">
        <f t="shared" si="32"/>
        <v>65909.100000000006</v>
      </c>
      <c r="F160" s="45">
        <f t="shared" si="26"/>
        <v>94.408872922288893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69812.399999999994</v>
      </c>
      <c r="E162" s="194">
        <v>65909.100000000006</v>
      </c>
      <c r="F162" s="45">
        <f t="shared" si="26"/>
        <v>94.408872922288893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79365.42</v>
      </c>
      <c r="E164" s="60">
        <f>E165+E170+E178+E188+E189+E194</f>
        <v>91293.400000000009</v>
      </c>
      <c r="F164" s="45">
        <f t="shared" si="26"/>
        <v>115.02919029471528</v>
      </c>
    </row>
    <row r="165" spans="1:6" ht="12.75" customHeight="1" x14ac:dyDescent="0.2">
      <c r="A165" s="63">
        <v>321</v>
      </c>
      <c r="B165" s="64" t="s">
        <v>331</v>
      </c>
      <c r="C165" s="247" t="s">
        <v>332</v>
      </c>
      <c r="D165" s="60">
        <f t="shared" ref="D165:E165" si="33">SUM(D166:D169)</f>
        <v>29172.82</v>
      </c>
      <c r="E165" s="60">
        <f t="shared" si="33"/>
        <v>31454.11</v>
      </c>
      <c r="F165" s="45">
        <f t="shared" si="26"/>
        <v>107.8199159354495</v>
      </c>
    </row>
    <row r="166" spans="1:6" ht="12.75" customHeight="1" x14ac:dyDescent="0.2">
      <c r="A166" s="63">
        <v>3211</v>
      </c>
      <c r="B166" s="64" t="s">
        <v>333</v>
      </c>
      <c r="C166" s="247" t="s">
        <v>334</v>
      </c>
      <c r="D166" s="194">
        <v>4595.34</v>
      </c>
      <c r="E166" s="194">
        <v>4466.34</v>
      </c>
      <c r="F166" s="45">
        <f t="shared" si="26"/>
        <v>97.192808366736742</v>
      </c>
    </row>
    <row r="167" spans="1:6" ht="12.75" customHeight="1" x14ac:dyDescent="0.2">
      <c r="A167" s="63">
        <v>3212</v>
      </c>
      <c r="B167" s="64" t="s">
        <v>335</v>
      </c>
      <c r="C167" s="247" t="s">
        <v>336</v>
      </c>
      <c r="D167" s="194">
        <v>24357.48</v>
      </c>
      <c r="E167" s="194">
        <v>26652.77</v>
      </c>
      <c r="F167" s="45">
        <f t="shared" si="26"/>
        <v>109.42334757125943</v>
      </c>
    </row>
    <row r="168" spans="1:6" ht="12.75" customHeight="1" x14ac:dyDescent="0.2">
      <c r="A168" s="63">
        <v>3213</v>
      </c>
      <c r="B168" s="64" t="s">
        <v>337</v>
      </c>
      <c r="C168" s="247" t="s">
        <v>338</v>
      </c>
      <c r="D168" s="194">
        <v>220</v>
      </c>
      <c r="E168" s="194">
        <v>335</v>
      </c>
      <c r="F168" s="45">
        <f t="shared" si="26"/>
        <v>152.27272727272728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36425.17</v>
      </c>
      <c r="E170" s="60">
        <f t="shared" si="34"/>
        <v>39144.75</v>
      </c>
      <c r="F170" s="45">
        <f t="shared" si="26"/>
        <v>107.46621086463016</v>
      </c>
    </row>
    <row r="171" spans="1:6" ht="12.75" customHeight="1" x14ac:dyDescent="0.2">
      <c r="A171" s="63">
        <v>3221</v>
      </c>
      <c r="B171" s="64" t="s">
        <v>343</v>
      </c>
      <c r="C171" s="247" t="s">
        <v>344</v>
      </c>
      <c r="D171" s="194">
        <v>4694.87</v>
      </c>
      <c r="E171" s="194">
        <v>4949.4799999999996</v>
      </c>
      <c r="F171" s="45">
        <f t="shared" si="26"/>
        <v>105.42315335674894</v>
      </c>
    </row>
    <row r="172" spans="1:6" ht="12.75" customHeight="1" x14ac:dyDescent="0.2">
      <c r="A172" s="63">
        <v>3222</v>
      </c>
      <c r="B172" s="64" t="s">
        <v>345</v>
      </c>
      <c r="C172" s="247" t="s">
        <v>346</v>
      </c>
      <c r="D172" s="194">
        <v>18041.39</v>
      </c>
      <c r="E172" s="194">
        <v>17264.46</v>
      </c>
      <c r="F172" s="45">
        <f t="shared" si="26"/>
        <v>95.693624493456426</v>
      </c>
    </row>
    <row r="173" spans="1:6" ht="12.75" customHeight="1" x14ac:dyDescent="0.2">
      <c r="A173" s="63">
        <v>3223</v>
      </c>
      <c r="B173" s="65" t="s">
        <v>347</v>
      </c>
      <c r="C173" s="247" t="s">
        <v>348</v>
      </c>
      <c r="D173" s="194">
        <v>11757.56</v>
      </c>
      <c r="E173" s="194">
        <v>13136.05</v>
      </c>
      <c r="F173" s="45">
        <f t="shared" si="26"/>
        <v>111.72428633151776</v>
      </c>
    </row>
    <row r="174" spans="1:6" ht="12.75" customHeight="1" x14ac:dyDescent="0.2">
      <c r="A174" s="63">
        <v>3224</v>
      </c>
      <c r="B174" s="65" t="s">
        <v>349</v>
      </c>
      <c r="C174" s="247" t="s">
        <v>350</v>
      </c>
      <c r="D174" s="194">
        <v>436.25</v>
      </c>
      <c r="E174" s="194">
        <v>1130.58</v>
      </c>
      <c r="F174" s="45">
        <f t="shared" si="26"/>
        <v>259.15873925501432</v>
      </c>
    </row>
    <row r="175" spans="1:6" ht="12.75" customHeight="1" x14ac:dyDescent="0.2">
      <c r="A175" s="63">
        <v>3225</v>
      </c>
      <c r="B175" s="65" t="s">
        <v>351</v>
      </c>
      <c r="C175" s="247" t="s">
        <v>352</v>
      </c>
      <c r="D175" s="194">
        <v>1495.1</v>
      </c>
      <c r="E175" s="194">
        <v>2664.18</v>
      </c>
      <c r="F175" s="45">
        <f t="shared" si="26"/>
        <v>178.19410072904822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13568.36</v>
      </c>
      <c r="E178" s="60">
        <f t="shared" si="35"/>
        <v>19997.22</v>
      </c>
      <c r="F178" s="45">
        <f t="shared" si="26"/>
        <v>147.38126052079988</v>
      </c>
    </row>
    <row r="179" spans="1:6" ht="12.75" customHeight="1" x14ac:dyDescent="0.2">
      <c r="A179" s="63">
        <v>3231</v>
      </c>
      <c r="B179" s="65" t="s">
        <v>359</v>
      </c>
      <c r="C179" s="247" t="s">
        <v>360</v>
      </c>
      <c r="D179" s="194">
        <v>2748.51</v>
      </c>
      <c r="E179" s="194">
        <v>1904.5</v>
      </c>
      <c r="F179" s="45">
        <f t="shared" si="26"/>
        <v>69.292089168313012</v>
      </c>
    </row>
    <row r="180" spans="1:6" ht="12.75" customHeight="1" x14ac:dyDescent="0.2">
      <c r="A180" s="63">
        <v>3232</v>
      </c>
      <c r="B180" s="65" t="s">
        <v>361</v>
      </c>
      <c r="C180" s="247" t="s">
        <v>362</v>
      </c>
      <c r="D180" s="194">
        <v>2342.73</v>
      </c>
      <c r="E180" s="194">
        <v>5317.92</v>
      </c>
      <c r="F180" s="45">
        <f t="shared" si="26"/>
        <v>226.99670896774276</v>
      </c>
    </row>
    <row r="181" spans="1:6" ht="12.75" customHeight="1" x14ac:dyDescent="0.2">
      <c r="A181" s="63">
        <v>3233</v>
      </c>
      <c r="B181" s="65" t="s">
        <v>363</v>
      </c>
      <c r="C181" s="247" t="s">
        <v>364</v>
      </c>
      <c r="D181" s="194">
        <v>670</v>
      </c>
      <c r="E181" s="194"/>
      <c r="F181" s="45">
        <f t="shared" si="26"/>
        <v>0</v>
      </c>
    </row>
    <row r="182" spans="1:6" ht="12.75" customHeight="1" x14ac:dyDescent="0.2">
      <c r="A182" s="63">
        <v>3234</v>
      </c>
      <c r="B182" s="65" t="s">
        <v>365</v>
      </c>
      <c r="C182" s="247" t="s">
        <v>366</v>
      </c>
      <c r="D182" s="194">
        <v>2512.19</v>
      </c>
      <c r="E182" s="194">
        <v>3366.34</v>
      </c>
      <c r="F182" s="45">
        <f t="shared" si="26"/>
        <v>134.00021495189455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2836.6</v>
      </c>
      <c r="E184" s="194">
        <v>4876.7</v>
      </c>
      <c r="F184" s="45">
        <f t="shared" si="26"/>
        <v>171.92060918000422</v>
      </c>
    </row>
    <row r="185" spans="1:6" ht="12.75" customHeight="1" x14ac:dyDescent="0.2">
      <c r="A185" s="63">
        <v>3237</v>
      </c>
      <c r="B185" s="64" t="s">
        <v>371</v>
      </c>
      <c r="C185" s="247" t="s">
        <v>372</v>
      </c>
      <c r="D185" s="194">
        <v>1283.33</v>
      </c>
      <c r="E185" s="194">
        <v>3206.76</v>
      </c>
      <c r="F185" s="45">
        <f t="shared" si="26"/>
        <v>249.87805163130298</v>
      </c>
    </row>
    <row r="186" spans="1:6" ht="12.75" customHeight="1" x14ac:dyDescent="0.2">
      <c r="A186" s="63">
        <v>3238</v>
      </c>
      <c r="B186" s="64" t="s">
        <v>373</v>
      </c>
      <c r="C186" s="247" t="s">
        <v>374</v>
      </c>
      <c r="D186" s="194">
        <v>1175</v>
      </c>
      <c r="E186" s="194">
        <v>1175</v>
      </c>
      <c r="F186" s="45">
        <f t="shared" si="26"/>
        <v>100</v>
      </c>
    </row>
    <row r="187" spans="1:6" ht="12.75" customHeight="1" x14ac:dyDescent="0.2">
      <c r="A187" s="63">
        <v>3239</v>
      </c>
      <c r="B187" s="64" t="s">
        <v>375</v>
      </c>
      <c r="C187" s="247" t="s">
        <v>376</v>
      </c>
      <c r="D187" s="194">
        <v>0</v>
      </c>
      <c r="E187" s="194">
        <v>150</v>
      </c>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199.07</v>
      </c>
      <c r="E194" s="60">
        <f t="shared" si="36"/>
        <v>697.31999999999994</v>
      </c>
      <c r="F194" s="45">
        <f t="shared" si="26"/>
        <v>350.28884312051036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v>183.81</v>
      </c>
      <c r="F197" s="45" t="str">
        <f t="shared" si="26"/>
        <v>-</v>
      </c>
    </row>
    <row r="198" spans="1:6" ht="12.75" customHeight="1" x14ac:dyDescent="0.2">
      <c r="A198" s="63">
        <v>3294</v>
      </c>
      <c r="B198" s="64" t="s">
        <v>397</v>
      </c>
      <c r="C198" s="247" t="s">
        <v>398</v>
      </c>
      <c r="D198" s="194">
        <v>25</v>
      </c>
      <c r="E198" s="194">
        <v>43</v>
      </c>
      <c r="F198" s="45">
        <f t="shared" si="26"/>
        <v>172</v>
      </c>
    </row>
    <row r="199" spans="1:6" ht="12.75" customHeight="1" x14ac:dyDescent="0.2">
      <c r="A199" s="63">
        <v>3295</v>
      </c>
      <c r="B199" s="64" t="s">
        <v>399</v>
      </c>
      <c r="C199" s="247" t="s">
        <v>400</v>
      </c>
      <c r="D199" s="194">
        <v>149.07</v>
      </c>
      <c r="E199" s="194">
        <v>414.71</v>
      </c>
      <c r="F199" s="45">
        <f t="shared" si="26"/>
        <v>278.19816193734488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25</v>
      </c>
      <c r="E201" s="194">
        <v>55.8</v>
      </c>
      <c r="F201" s="45">
        <f t="shared" si="26"/>
        <v>223.2</v>
      </c>
    </row>
    <row r="202" spans="1:6" ht="12.75" customHeight="1" x14ac:dyDescent="0.2">
      <c r="A202" s="63">
        <v>34</v>
      </c>
      <c r="B202" s="183" t="s">
        <v>405</v>
      </c>
      <c r="C202" s="247" t="s">
        <v>406</v>
      </c>
      <c r="D202" s="60">
        <f t="shared" ref="D202:E202" si="37">D203+D208+D216</f>
        <v>74.44</v>
      </c>
      <c r="E202" s="60">
        <f t="shared" si="37"/>
        <v>8.3000000000000007</v>
      </c>
      <c r="F202" s="45">
        <f t="shared" si="26"/>
        <v>11.149919398173026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74.44</v>
      </c>
      <c r="E216" s="60">
        <f t="shared" si="40"/>
        <v>8.3000000000000007</v>
      </c>
      <c r="F216" s="45">
        <f t="shared" si="26"/>
        <v>11.149919398173026</v>
      </c>
    </row>
    <row r="217" spans="1:6" ht="12.75" customHeight="1" x14ac:dyDescent="0.2">
      <c r="A217" s="63">
        <v>3431</v>
      </c>
      <c r="B217" s="182" t="s">
        <v>435</v>
      </c>
      <c r="C217" s="247" t="s">
        <v>436</v>
      </c>
      <c r="D217" s="194">
        <v>74.36</v>
      </c>
      <c r="E217" s="194">
        <v>8.3000000000000007</v>
      </c>
      <c r="F217" s="45">
        <f t="shared" si="26"/>
        <v>11.161915008068855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0.08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246.45</v>
      </c>
      <c r="E273" s="60">
        <f t="shared" si="60"/>
        <v>235.64</v>
      </c>
      <c r="F273" s="45">
        <f t="shared" ref="F273:F277" si="61">IF(D273&lt;&gt;0,IF(E273/D273&gt;=100,"&gt;&gt;100",E273/D273*100),"-")</f>
        <v>95.613714749442082</v>
      </c>
    </row>
    <row r="274" spans="1:6" ht="12.75" customHeight="1" x14ac:dyDescent="0.2">
      <c r="A274" s="63">
        <v>381</v>
      </c>
      <c r="B274" s="64" t="s">
        <v>540</v>
      </c>
      <c r="C274" s="247" t="s">
        <v>541</v>
      </c>
      <c r="D274" s="60">
        <f t="shared" ref="D274:E274" si="62">SUM(D275:D277)</f>
        <v>246.45</v>
      </c>
      <c r="E274" s="60">
        <f t="shared" si="62"/>
        <v>235.64</v>
      </c>
      <c r="F274" s="45">
        <f t="shared" si="61"/>
        <v>95.613714749442082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246.45</v>
      </c>
      <c r="E276" s="194">
        <v>235.64</v>
      </c>
      <c r="F276" s="45">
        <f t="shared" si="61"/>
        <v>95.613714749442082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606936.14999999991</v>
      </c>
      <c r="E299" s="60">
        <f>E152-E297+E298</f>
        <v>577505.12000000011</v>
      </c>
      <c r="F299" s="45">
        <f t="shared" si="68"/>
        <v>95.150885311412111</v>
      </c>
    </row>
    <row r="300" spans="1:6" ht="12.75" customHeight="1" x14ac:dyDescent="0.2">
      <c r="A300" s="63" t="s">
        <v>581</v>
      </c>
      <c r="B300" s="64" t="s">
        <v>592</v>
      </c>
      <c r="C300" s="247" t="s">
        <v>593</v>
      </c>
      <c r="D300" s="60">
        <f>IF(D6&gt;=D299,D6-D299,0)</f>
        <v>0</v>
      </c>
      <c r="E300" s="60">
        <f>IF(E6&gt;=E299,E6-E299,0)</f>
        <v>40339.84999999986</v>
      </c>
      <c r="F300" s="45" t="str">
        <f t="shared" si="68"/>
        <v>-</v>
      </c>
    </row>
    <row r="301" spans="1:6" ht="12.75" customHeight="1" x14ac:dyDescent="0.2">
      <c r="A301" s="63" t="s">
        <v>581</v>
      </c>
      <c r="B301" s="64" t="s">
        <v>594</v>
      </c>
      <c r="C301" s="247" t="s">
        <v>595</v>
      </c>
      <c r="D301" s="60">
        <f>IF(D299&gt;=D6,D299-D6,0)</f>
        <v>59112.889999999898</v>
      </c>
      <c r="E301" s="60">
        <f>IF(E299&gt;=E6,E299-E6,0)</f>
        <v>0</v>
      </c>
      <c r="F301" s="45">
        <f t="shared" si="68"/>
        <v>0</v>
      </c>
    </row>
    <row r="302" spans="1:6" ht="12.75" customHeight="1" x14ac:dyDescent="0.2">
      <c r="A302" s="63">
        <v>92211</v>
      </c>
      <c r="B302" s="64" t="s">
        <v>596</v>
      </c>
      <c r="C302" s="247" t="s">
        <v>597</v>
      </c>
      <c r="D302" s="194">
        <v>89256.48</v>
      </c>
      <c r="E302" s="194">
        <v>19811.73</v>
      </c>
      <c r="F302" s="45">
        <f t="shared" si="68"/>
        <v>22.196405235787921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7300.7</v>
      </c>
      <c r="E304" s="194">
        <v>15309.49</v>
      </c>
      <c r="F304" s="45">
        <f t="shared" si="68"/>
        <v>209.69893297902939</v>
      </c>
    </row>
    <row r="305" spans="1:6" ht="12" x14ac:dyDescent="0.2">
      <c r="A305" s="63">
        <v>9661</v>
      </c>
      <c r="B305" s="220" t="s">
        <v>602</v>
      </c>
      <c r="C305" s="247" t="s">
        <v>603</v>
      </c>
      <c r="D305" s="194">
        <v>217.83</v>
      </c>
      <c r="E305" s="194">
        <v>1990.16</v>
      </c>
      <c r="F305" s="45">
        <f t="shared" si="68"/>
        <v>913.62989487214804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1191.18</v>
      </c>
      <c r="E360" s="60">
        <f t="shared" si="86"/>
        <v>25956.65</v>
      </c>
      <c r="F360" s="45">
        <f t="shared" si="72"/>
        <v>2179.0703336187648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816.18000000000006</v>
      </c>
      <c r="E373" s="60">
        <f t="shared" si="90"/>
        <v>9431.65</v>
      </c>
      <c r="F373" s="45">
        <f t="shared" si="72"/>
        <v>1155.5845524271606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539.19000000000005</v>
      </c>
      <c r="E379" s="60">
        <f t="shared" si="92"/>
        <v>9103.65</v>
      </c>
      <c r="F379" s="45">
        <f t="shared" si="72"/>
        <v>1688.3937016636064</v>
      </c>
    </row>
    <row r="380" spans="1:6" ht="12.75" customHeight="1" x14ac:dyDescent="0.2">
      <c r="A380" s="63">
        <v>4221</v>
      </c>
      <c r="B380" s="64" t="s">
        <v>647</v>
      </c>
      <c r="C380" s="247" t="s">
        <v>739</v>
      </c>
      <c r="D380" s="194">
        <v>0</v>
      </c>
      <c r="E380" s="194">
        <v>334.65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539.19000000000005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7850</v>
      </c>
      <c r="F384" s="71" t="str">
        <f t="shared" si="72"/>
        <v>-</v>
      </c>
    </row>
    <row r="385" spans="1:6" ht="12.75" customHeight="1" x14ac:dyDescent="0.2">
      <c r="A385" s="63">
        <v>4226</v>
      </c>
      <c r="B385" s="64" t="s">
        <v>657</v>
      </c>
      <c r="C385" s="247" t="s">
        <v>745</v>
      </c>
      <c r="D385" s="194">
        <v>0</v>
      </c>
      <c r="E385" s="194">
        <v>919</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276.99</v>
      </c>
      <c r="E393" s="60">
        <f t="shared" si="94"/>
        <v>328</v>
      </c>
      <c r="F393" s="45">
        <f t="shared" si="72"/>
        <v>118.4158272861836</v>
      </c>
    </row>
    <row r="394" spans="1:6" ht="12.75" customHeight="1" x14ac:dyDescent="0.2">
      <c r="A394" s="63">
        <v>4241</v>
      </c>
      <c r="B394" s="64" t="s">
        <v>756</v>
      </c>
      <c r="C394" s="247" t="s">
        <v>757</v>
      </c>
      <c r="D394" s="194">
        <v>276.99</v>
      </c>
      <c r="E394" s="194">
        <v>328</v>
      </c>
      <c r="F394" s="45">
        <f t="shared" si="72"/>
        <v>118.4158272861836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375</v>
      </c>
      <c r="E412" s="60">
        <f t="shared" si="100"/>
        <v>16525</v>
      </c>
      <c r="F412" s="45">
        <f t="shared" si="72"/>
        <v>4406.666666666667</v>
      </c>
    </row>
    <row r="413" spans="1:6" ht="12.75" customHeight="1" x14ac:dyDescent="0.2">
      <c r="A413" s="63">
        <v>451</v>
      </c>
      <c r="B413" s="64" t="s">
        <v>784</v>
      </c>
      <c r="C413" s="247" t="s">
        <v>785</v>
      </c>
      <c r="D413" s="194">
        <v>375</v>
      </c>
      <c r="E413" s="194">
        <v>16525</v>
      </c>
      <c r="F413" s="45">
        <f t="shared" si="72"/>
        <v>4406.666666666667</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1191.18</v>
      </c>
      <c r="E418" s="60">
        <f t="shared" si="102"/>
        <v>25956.65</v>
      </c>
      <c r="F418" s="45">
        <f t="shared" si="72"/>
        <v>2179.0703336187648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90308.28</v>
      </c>
      <c r="E420" s="194">
        <v>90308.28</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547823.26</v>
      </c>
      <c r="E422" s="60">
        <f>E6+E308</f>
        <v>617844.97</v>
      </c>
      <c r="F422" s="45">
        <f t="shared" si="72"/>
        <v>112.78180667246585</v>
      </c>
    </row>
    <row r="423" spans="1:6" ht="12.75" customHeight="1" x14ac:dyDescent="0.2">
      <c r="A423" s="63" t="s">
        <v>581</v>
      </c>
      <c r="B423" s="64" t="s">
        <v>804</v>
      </c>
      <c r="C423" s="247" t="s">
        <v>805</v>
      </c>
      <c r="D423" s="60">
        <f t="shared" ref="D423:E423" si="103">D299+D360</f>
        <v>608127.32999999996</v>
      </c>
      <c r="E423" s="60">
        <f t="shared" si="103"/>
        <v>603461.77000000014</v>
      </c>
      <c r="F423" s="45">
        <f t="shared" si="72"/>
        <v>99.232798828495376</v>
      </c>
    </row>
    <row r="424" spans="1:6" ht="12.75" customHeight="1" x14ac:dyDescent="0.2">
      <c r="A424" s="63" t="s">
        <v>581</v>
      </c>
      <c r="B424" s="64" t="s">
        <v>806</v>
      </c>
      <c r="C424" s="247" t="s">
        <v>807</v>
      </c>
      <c r="D424" s="60">
        <f t="shared" ref="D424:E424" si="104">IF(D422&gt;=D423,D422-D423,0)</f>
        <v>0</v>
      </c>
      <c r="E424" s="60">
        <f t="shared" si="104"/>
        <v>14383.199999999837</v>
      </c>
      <c r="F424" s="45" t="str">
        <f t="shared" si="72"/>
        <v>-</v>
      </c>
    </row>
    <row r="425" spans="1:6" ht="12.75" customHeight="1" x14ac:dyDescent="0.2">
      <c r="A425" s="63" t="s">
        <v>581</v>
      </c>
      <c r="B425" s="64" t="s">
        <v>808</v>
      </c>
      <c r="C425" s="247" t="s">
        <v>809</v>
      </c>
      <c r="D425" s="60">
        <f t="shared" ref="D425:E425" si="105">IF(D423&gt;=D422,D423-D422,0)</f>
        <v>60304.069999999949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1051.8000000000029</v>
      </c>
      <c r="E427" s="60">
        <f t="shared" si="107"/>
        <v>70496.55</v>
      </c>
      <c r="F427" s="45">
        <f t="shared" si="72"/>
        <v>6702.4671990872603</v>
      </c>
    </row>
    <row r="428" spans="1:6" ht="24" x14ac:dyDescent="0.2">
      <c r="A428" s="249" t="s">
        <v>815</v>
      </c>
      <c r="B428" s="243" t="s">
        <v>816</v>
      </c>
      <c r="C428" s="250" t="s">
        <v>817</v>
      </c>
      <c r="D428" s="81">
        <f t="shared" ref="D428:E428" si="108">D304+D421</f>
        <v>7300.7</v>
      </c>
      <c r="E428" s="81">
        <f t="shared" si="108"/>
        <v>15309.49</v>
      </c>
      <c r="F428" s="61">
        <f t="shared" si="72"/>
        <v>209.69893297902939</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11019.13</v>
      </c>
      <c r="F642" s="45" t="str">
        <f t="shared" si="109"/>
        <v>-</v>
      </c>
    </row>
    <row r="643" spans="1:6" ht="12.75" customHeight="1" x14ac:dyDescent="0.2">
      <c r="A643" s="63" t="s">
        <v>581</v>
      </c>
      <c r="B643" s="64" t="s">
        <v>1235</v>
      </c>
      <c r="C643" s="247" t="s">
        <v>1236</v>
      </c>
      <c r="D643" s="60">
        <f>D422+D430</f>
        <v>547823.26</v>
      </c>
      <c r="E643" s="60">
        <f>E422+E430</f>
        <v>617844.97</v>
      </c>
      <c r="F643" s="45">
        <f t="shared" si="109"/>
        <v>112.78180667246585</v>
      </c>
    </row>
    <row r="644" spans="1:6" ht="12.75" customHeight="1" x14ac:dyDescent="0.2">
      <c r="A644" s="63" t="s">
        <v>581</v>
      </c>
      <c r="B644" s="64" t="s">
        <v>1237</v>
      </c>
      <c r="C644" s="247" t="s">
        <v>1238</v>
      </c>
      <c r="D644" s="60">
        <f>D423+D535</f>
        <v>608127.32999999996</v>
      </c>
      <c r="E644" s="60">
        <f>E423+E535</f>
        <v>603461.77000000014</v>
      </c>
      <c r="F644" s="45">
        <f t="shared" si="109"/>
        <v>99.232798828495376</v>
      </c>
    </row>
    <row r="645" spans="1:6" ht="12.75" customHeight="1" x14ac:dyDescent="0.2">
      <c r="A645" s="63" t="s">
        <v>581</v>
      </c>
      <c r="B645" s="64" t="s">
        <v>1239</v>
      </c>
      <c r="C645" s="247" t="s">
        <v>1240</v>
      </c>
      <c r="D645" s="60">
        <f t="shared" ref="D645:E645" si="163">IF(D643&gt;=D644,D643-D644,0)</f>
        <v>0</v>
      </c>
      <c r="E645" s="60">
        <f t="shared" si="163"/>
        <v>14383.199999999837</v>
      </c>
      <c r="F645" s="45" t="str">
        <f t="shared" si="109"/>
        <v>-</v>
      </c>
    </row>
    <row r="646" spans="1:6" ht="12.75" customHeight="1" x14ac:dyDescent="0.2">
      <c r="A646" s="63" t="s">
        <v>581</v>
      </c>
      <c r="B646" s="64" t="s">
        <v>1241</v>
      </c>
      <c r="C646" s="247" t="s">
        <v>1242</v>
      </c>
      <c r="D646" s="60">
        <f t="shared" ref="D646:E646" si="164">IF(D644&gt;=D643,D644-D643,0)</f>
        <v>60304.069999999949</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1051.8000000000029</v>
      </c>
      <c r="E648" s="60">
        <f>IF(E427-E426+E642-E641&gt;=0,E427-E426+E642-E641,0)</f>
        <v>81515.680000000008</v>
      </c>
      <c r="F648" s="45">
        <f t="shared" si="109"/>
        <v>7750.1121886289966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61355.869999999952</v>
      </c>
      <c r="E650" s="60">
        <f t="shared" si="166"/>
        <v>67132.480000000171</v>
      </c>
      <c r="F650" s="45">
        <f t="shared" si="109"/>
        <v>109.4149263957959</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6276.98</v>
      </c>
      <c r="E653" s="194"/>
      <c r="F653" s="45">
        <f t="shared" ref="F653:F740" si="167">IF(D653&lt;&gt;0,IF(E653/D653&gt;=100,"&gt;&gt;100",E653/D653*100),"-")</f>
        <v>0</v>
      </c>
    </row>
    <row r="654" spans="1:6" ht="12.75" customHeight="1" x14ac:dyDescent="0.2">
      <c r="A654" s="63" t="s">
        <v>1256</v>
      </c>
      <c r="B654" s="64" t="s">
        <v>1257</v>
      </c>
      <c r="C654" s="247" t="s">
        <v>1256</v>
      </c>
      <c r="D654" s="194">
        <v>4895.54</v>
      </c>
      <c r="E654" s="194"/>
      <c r="F654" s="45">
        <f t="shared" si="167"/>
        <v>0</v>
      </c>
    </row>
    <row r="655" spans="1:6" ht="12.75" customHeight="1" x14ac:dyDescent="0.2">
      <c r="A655" s="63" t="s">
        <v>1258</v>
      </c>
      <c r="B655" s="64" t="s">
        <v>1259</v>
      </c>
      <c r="C655" s="247" t="s">
        <v>1258</v>
      </c>
      <c r="D655" s="194">
        <v>11172.52</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40</v>
      </c>
      <c r="E658" s="253">
        <v>40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31</v>
      </c>
      <c r="E660" s="253">
        <v>31</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471494.35</v>
      </c>
      <c r="E683" s="192">
        <v>504155.6</v>
      </c>
      <c r="F683" s="71">
        <f t="shared" si="167"/>
        <v>106.9271773882338</v>
      </c>
    </row>
    <row r="684" spans="1:6" ht="24" x14ac:dyDescent="0.2">
      <c r="A684" s="70">
        <v>63613</v>
      </c>
      <c r="B684" s="182" t="s">
        <v>1317</v>
      </c>
      <c r="C684" s="278" t="s">
        <v>1318</v>
      </c>
      <c r="D684" s="192">
        <v>245</v>
      </c>
      <c r="E684" s="192">
        <v>245</v>
      </c>
      <c r="F684" s="71">
        <f t="shared" si="167"/>
        <v>100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1223.5999999999999</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24357.48</v>
      </c>
      <c r="E734" s="192">
        <v>26652.77</v>
      </c>
      <c r="F734" s="71">
        <f t="shared" si="167"/>
        <v>109.42334757125943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1640.6</v>
      </c>
      <c r="E736" s="194">
        <v>1738.7</v>
      </c>
      <c r="F736" s="45">
        <f t="shared" si="167"/>
        <v>105.97951968791905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377.08</v>
      </c>
      <c r="E738" s="194">
        <v>155.12</v>
      </c>
      <c r="F738" s="45">
        <f t="shared" si="167"/>
        <v>41.137159223506956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87554.14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614584.59000000008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582993.95000000007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491469.47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91280.54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8.3000000000000007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235.64</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25956.65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5633.99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611729.44000000018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580458.2300000001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490734.73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89479.56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8.3000000000000007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235.64</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25956.65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5314.56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90409.289999999921</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1615.29</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1615.29</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88794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1615.29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87178.71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6"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8344</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2026-07-10T10:02:46Z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