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OneDrive - CARNET\MOJI DOKUMENTI DEŽANOVAC\Tihana\Financijski izvještaji\2025\12-2025\"/>
    </mc:Choice>
  </mc:AlternateContent>
  <xr:revisionPtr revIDLastSave="48" documentId="104_{7937E8F2-FF8C-4156-B29A-57AE1B1179EB}" xr6:coauthVersionLast="37" xr6:coauthVersionMax="37" xr10:uidLastSave="{A9B8503F-F98D-42DA-901A-A08E613308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G328" i="9"/>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H294" i="9"/>
  <c r="F294" i="9"/>
  <c r="E293" i="9"/>
  <c r="M292" i="9"/>
  <c r="L292" i="9"/>
  <c r="E292" i="9"/>
  <c r="M291" i="9"/>
  <c r="L291" i="9"/>
  <c r="F291" i="9" s="1"/>
  <c r="B291" i="9" s="1"/>
  <c r="E291" i="9"/>
  <c r="M290" i="9"/>
  <c r="F290" i="9" s="1"/>
  <c r="L290" i="9"/>
  <c r="E290" i="9"/>
  <c r="B290" i="9" s="1"/>
  <c r="M289" i="9"/>
  <c r="L289" i="9"/>
  <c r="F289" i="9"/>
  <c r="E289" i="9"/>
  <c r="M288" i="9"/>
  <c r="L288" i="9"/>
  <c r="F288" i="9" s="1"/>
  <c r="B288" i="9" s="1"/>
  <c r="E288" i="9"/>
  <c r="M287" i="9"/>
  <c r="L287" i="9"/>
  <c r="E287" i="9"/>
  <c r="M286" i="9"/>
  <c r="F286" i="9" s="1"/>
  <c r="L286" i="9"/>
  <c r="E286" i="9"/>
  <c r="M285" i="9"/>
  <c r="L285" i="9"/>
  <c r="F285" i="9"/>
  <c r="E285" i="9"/>
  <c r="B285" i="9" s="1"/>
  <c r="M284" i="9"/>
  <c r="L284" i="9"/>
  <c r="F284" i="9" s="1"/>
  <c r="B284" i="9" s="1"/>
  <c r="E284" i="9"/>
  <c r="M283" i="9"/>
  <c r="L283" i="9"/>
  <c r="F283" i="9" s="1"/>
  <c r="B283" i="9" s="1"/>
  <c r="E283" i="9"/>
  <c r="M282" i="9"/>
  <c r="L282" i="9"/>
  <c r="F282" i="9" s="1"/>
  <c r="E282" i="9"/>
  <c r="M281" i="9"/>
  <c r="L281" i="9"/>
  <c r="F281" i="9"/>
  <c r="E281" i="9"/>
  <c r="M280" i="9"/>
  <c r="L280" i="9"/>
  <c r="F280" i="9" s="1"/>
  <c r="E280" i="9"/>
  <c r="B280" i="9" s="1"/>
  <c r="M279" i="9"/>
  <c r="L279" i="9"/>
  <c r="E279" i="9"/>
  <c r="M278" i="9"/>
  <c r="L278" i="9"/>
  <c r="F278" i="9" s="1"/>
  <c r="E278" i="9"/>
  <c r="B278" i="9" s="1"/>
  <c r="M277" i="9"/>
  <c r="L277" i="9"/>
  <c r="F277" i="9"/>
  <c r="B277" i="9" s="1"/>
  <c r="E277" i="9"/>
  <c r="M276" i="9"/>
  <c r="L276" i="9"/>
  <c r="F276" i="9" s="1"/>
  <c r="E276" i="9"/>
  <c r="M275" i="9"/>
  <c r="F275" i="9" s="1"/>
  <c r="B275" i="9" s="1"/>
  <c r="L275" i="9"/>
  <c r="E275" i="9"/>
  <c r="M274" i="9"/>
  <c r="L274" i="9"/>
  <c r="F274" i="9" s="1"/>
  <c r="E274" i="9"/>
  <c r="M273" i="9"/>
  <c r="L273" i="9"/>
  <c r="F273" i="9"/>
  <c r="B273" i="9" s="1"/>
  <c r="E273" i="9"/>
  <c r="M272" i="9"/>
  <c r="L272" i="9"/>
  <c r="F272" i="9" s="1"/>
  <c r="B272" i="9" s="1"/>
  <c r="E272" i="9"/>
  <c r="M271" i="9"/>
  <c r="L271" i="9"/>
  <c r="E271" i="9"/>
  <c r="M270" i="9"/>
  <c r="L270" i="9"/>
  <c r="F270" i="9" s="1"/>
  <c r="E270" i="9"/>
  <c r="B270" i="9" s="1"/>
  <c r="M269" i="9"/>
  <c r="L269" i="9"/>
  <c r="F269" i="9"/>
  <c r="B269" i="9" s="1"/>
  <c r="E269" i="9"/>
  <c r="M268" i="9"/>
  <c r="L268" i="9"/>
  <c r="F268" i="9" s="1"/>
  <c r="B268" i="9" s="1"/>
  <c r="E268" i="9"/>
  <c r="M267" i="9"/>
  <c r="F267" i="9" s="1"/>
  <c r="B267" i="9" s="1"/>
  <c r="L267" i="9"/>
  <c r="E267" i="9"/>
  <c r="M266" i="9"/>
  <c r="L266" i="9"/>
  <c r="F266" i="9" s="1"/>
  <c r="E266" i="9"/>
  <c r="B266" i="9" s="1"/>
  <c r="M265" i="9"/>
  <c r="L265" i="9"/>
  <c r="F265" i="9"/>
  <c r="B265" i="9" s="1"/>
  <c r="E265" i="9"/>
  <c r="M264" i="9"/>
  <c r="L264" i="9"/>
  <c r="F264" i="9" s="1"/>
  <c r="B264" i="9" s="1"/>
  <c r="E264" i="9"/>
  <c r="M263" i="9"/>
  <c r="F263" i="9" s="1"/>
  <c r="B263" i="9" s="1"/>
  <c r="L263" i="9"/>
  <c r="E263" i="9"/>
  <c r="M262" i="9"/>
  <c r="L262" i="9"/>
  <c r="F262" i="9" s="1"/>
  <c r="E262" i="9"/>
  <c r="B262" i="9" s="1"/>
  <c r="M261" i="9"/>
  <c r="L261" i="9"/>
  <c r="F261" i="9"/>
  <c r="B261" i="9" s="1"/>
  <c r="E261" i="9"/>
  <c r="M260" i="9"/>
  <c r="L260" i="9"/>
  <c r="F260" i="9" s="1"/>
  <c r="B260" i="9" s="1"/>
  <c r="E260" i="9"/>
  <c r="M259" i="9"/>
  <c r="L259" i="9"/>
  <c r="F259" i="9" s="1"/>
  <c r="B259" i="9" s="1"/>
  <c r="E259" i="9"/>
  <c r="M258" i="9"/>
  <c r="L258" i="9"/>
  <c r="F258" i="9" s="1"/>
  <c r="E258" i="9"/>
  <c r="B258" i="9" s="1"/>
  <c r="M257" i="9"/>
  <c r="L257" i="9"/>
  <c r="F257" i="9"/>
  <c r="B257" i="9" s="1"/>
  <c r="E257" i="9"/>
  <c r="M256" i="9"/>
  <c r="L256" i="9"/>
  <c r="F256" i="9" s="1"/>
  <c r="B256" i="9" s="1"/>
  <c r="E256" i="9"/>
  <c r="M255" i="9"/>
  <c r="L255" i="9"/>
  <c r="E255" i="9"/>
  <c r="M254" i="9"/>
  <c r="L254" i="9"/>
  <c r="F254" i="9" s="1"/>
  <c r="E254" i="9"/>
  <c r="B254" i="9" s="1"/>
  <c r="M253" i="9"/>
  <c r="L253" i="9"/>
  <c r="F253" i="9"/>
  <c r="B253" i="9" s="1"/>
  <c r="E253" i="9"/>
  <c r="M252" i="9"/>
  <c r="L252" i="9"/>
  <c r="F252" i="9" s="1"/>
  <c r="B252" i="9" s="1"/>
  <c r="E252" i="9"/>
  <c r="M251" i="9"/>
  <c r="L251" i="9"/>
  <c r="F251" i="9" s="1"/>
  <c r="B251" i="9" s="1"/>
  <c r="E251" i="9"/>
  <c r="M250" i="9"/>
  <c r="L250" i="9"/>
  <c r="F250" i="9" s="1"/>
  <c r="E250" i="9"/>
  <c r="B250" i="9" s="1"/>
  <c r="M249" i="9"/>
  <c r="L249" i="9"/>
  <c r="F249" i="9"/>
  <c r="E249" i="9"/>
  <c r="B249" i="9" s="1"/>
  <c r="M248" i="9"/>
  <c r="L248" i="9"/>
  <c r="F248" i="9" s="1"/>
  <c r="B248" i="9" s="1"/>
  <c r="E248" i="9"/>
  <c r="M247" i="9"/>
  <c r="L247" i="9"/>
  <c r="E247" i="9"/>
  <c r="M246" i="9"/>
  <c r="L246" i="9"/>
  <c r="F246" i="9" s="1"/>
  <c r="E246" i="9"/>
  <c r="B246" i="9" s="1"/>
  <c r="M245" i="9"/>
  <c r="L245" i="9"/>
  <c r="F245" i="9"/>
  <c r="E245" i="9"/>
  <c r="B245" i="9" s="1"/>
  <c r="M244" i="9"/>
  <c r="L244" i="9"/>
  <c r="E244" i="9"/>
  <c r="M243" i="9"/>
  <c r="L243" i="9"/>
  <c r="F243" i="9" s="1"/>
  <c r="B243" i="9" s="1"/>
  <c r="E243" i="9"/>
  <c r="M242" i="9"/>
  <c r="L242" i="9"/>
  <c r="E242" i="9"/>
  <c r="M241" i="9"/>
  <c r="L241" i="9"/>
  <c r="F241" i="9"/>
  <c r="E241" i="9"/>
  <c r="B241" i="9" s="1"/>
  <c r="M240" i="9"/>
  <c r="L240" i="9"/>
  <c r="E240" i="9"/>
  <c r="M239" i="9"/>
  <c r="L239" i="9"/>
  <c r="E239" i="9"/>
  <c r="M238" i="9"/>
  <c r="L238" i="9"/>
  <c r="E238" i="9"/>
  <c r="M237" i="9"/>
  <c r="F237" i="9" s="1"/>
  <c r="B237" i="9" s="1"/>
  <c r="L237" i="9"/>
  <c r="E237" i="9"/>
  <c r="M236" i="9"/>
  <c r="L236" i="9"/>
  <c r="E236" i="9"/>
  <c r="M235" i="9"/>
  <c r="L235" i="9"/>
  <c r="E235" i="9"/>
  <c r="M234" i="9"/>
  <c r="L234" i="9"/>
  <c r="F234" i="9" s="1"/>
  <c r="E234" i="9"/>
  <c r="B234" i="9" s="1"/>
  <c r="M233" i="9"/>
  <c r="L233" i="9"/>
  <c r="F233" i="9"/>
  <c r="B233" i="9" s="1"/>
  <c r="E233" i="9"/>
  <c r="M232" i="9"/>
  <c r="L232" i="9"/>
  <c r="F232" i="9" s="1"/>
  <c r="B232" i="9" s="1"/>
  <c r="E232" i="9"/>
  <c r="M231" i="9"/>
  <c r="F231" i="9" s="1"/>
  <c r="B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F153" i="9"/>
  <c r="B153" i="9"/>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F138" i="9"/>
  <c r="B138" i="9"/>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B84" i="9" s="1"/>
  <c r="E84" i="9"/>
  <c r="H83" i="9"/>
  <c r="G83" i="9"/>
  <c r="E83" i="9" s="1"/>
  <c r="B83" i="9" s="1"/>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F55" i="9"/>
  <c r="H54" i="9"/>
  <c r="G54" i="9"/>
  <c r="E54" i="9" s="1"/>
  <c r="B54" i="9" s="1"/>
  <c r="F54" i="9"/>
  <c r="H53" i="9"/>
  <c r="G53" i="9"/>
  <c r="F53" i="9"/>
  <c r="H52" i="9"/>
  <c r="G52" i="9"/>
  <c r="F52" i="9"/>
  <c r="H51" i="9"/>
  <c r="G51" i="9"/>
  <c r="F51" i="9"/>
  <c r="H50" i="9"/>
  <c r="E50" i="9" s="1"/>
  <c r="B50" i="9" s="1"/>
  <c r="G50" i="9"/>
  <c r="F50" i="9"/>
  <c r="H49" i="9"/>
  <c r="E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F43" i="9"/>
  <c r="H42" i="9"/>
  <c r="E42" i="9" s="1"/>
  <c r="B42" i="9" s="1"/>
  <c r="G42" i="9"/>
  <c r="F42" i="9"/>
  <c r="H41" i="9"/>
  <c r="G41" i="9"/>
  <c r="F41" i="9"/>
  <c r="E41" i="9"/>
  <c r="B41" i="9" s="1"/>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F24" i="9"/>
  <c r="F4" i="9"/>
  <c r="O3" i="9"/>
  <c r="G296" i="9" s="1"/>
  <c r="E296" i="9" s="1"/>
  <c r="B296" i="9" s="1"/>
  <c r="I3" i="9"/>
  <c r="H3" i="9"/>
  <c r="G3" i="9"/>
  <c r="D104" i="8"/>
  <c r="C1681" i="1" s="1"/>
  <c r="D97" i="8"/>
  <c r="D92" i="8"/>
  <c r="D87" i="8"/>
  <c r="D82" i="8"/>
  <c r="D77" i="8"/>
  <c r="D72" i="8"/>
  <c r="D67" i="8"/>
  <c r="D62" i="8"/>
  <c r="D57" i="8"/>
  <c r="C1634" i="1" s="1"/>
  <c r="D52" i="8"/>
  <c r="D46" i="8"/>
  <c r="D37" i="8"/>
  <c r="D27" i="8"/>
  <c r="D25" i="8" s="1"/>
  <c r="C1602" i="1" s="1"/>
  <c r="G1602" i="1" s="1"/>
  <c r="D18" i="8"/>
  <c r="D8" i="8"/>
  <c r="E44" i="7"/>
  <c r="D1577" i="1" s="1"/>
  <c r="D44" i="7"/>
  <c r="E39" i="7"/>
  <c r="D1572" i="1" s="1"/>
  <c r="D39" i="7"/>
  <c r="D38" i="7" s="1"/>
  <c r="E30" i="7"/>
  <c r="D30" i="7"/>
  <c r="E23" i="7"/>
  <c r="D23" i="7"/>
  <c r="E22" i="7"/>
  <c r="D22" i="7"/>
  <c r="H34" i="3" s="1"/>
  <c r="E14" i="7"/>
  <c r="D14" i="7"/>
  <c r="E7" i="7"/>
  <c r="E6" i="7" s="1"/>
  <c r="E5" i="7" s="1"/>
  <c r="I33" i="3" s="1"/>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D114" i="6" s="1"/>
  <c r="H30" i="3"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C1281" i="1" s="1"/>
  <c r="H1281" i="1"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C1155" i="1" s="1"/>
  <c r="H1155" i="1" s="1"/>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E522" i="4" s="1"/>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30" i="4" s="1"/>
  <c r="E428" i="4"/>
  <c r="D423" i="1" s="1"/>
  <c r="D428" i="4"/>
  <c r="F427" i="4"/>
  <c r="E427" i="4"/>
  <c r="D427" i="4"/>
  <c r="E426" i="4"/>
  <c r="F426" i="4" s="1"/>
  <c r="D426" i="4"/>
  <c r="D647"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68" i="1" s="1"/>
  <c r="D374" i="4"/>
  <c r="D373"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E262" i="4" s="1"/>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36" i="1" s="1"/>
  <c r="F139" i="4"/>
  <c r="F138" i="4"/>
  <c r="F137" i="4"/>
  <c r="F136" i="4"/>
  <c r="E135" i="4"/>
  <c r="D135" i="4"/>
  <c r="D134" i="4" s="1"/>
  <c r="E134" i="4"/>
  <c r="D130" i="1" s="1"/>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H1682" i="1"/>
  <c r="C1682" i="1"/>
  <c r="G1682" i="1" s="1"/>
  <c r="H1681" i="1"/>
  <c r="G1681" i="1"/>
  <c r="C1680" i="1"/>
  <c r="H1680" i="1" s="1"/>
  <c r="C1679" i="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C1667" i="1"/>
  <c r="H1667" i="1" s="1"/>
  <c r="C1666" i="1"/>
  <c r="G1665" i="1"/>
  <c r="C1665" i="1"/>
  <c r="H1665" i="1" s="1"/>
  <c r="C1664" i="1"/>
  <c r="H1664" i="1" s="1"/>
  <c r="C1663" i="1"/>
  <c r="H1662" i="1"/>
  <c r="C1662" i="1"/>
  <c r="G1662" i="1" s="1"/>
  <c r="H1661" i="1"/>
  <c r="G1661" i="1"/>
  <c r="C1661" i="1"/>
  <c r="C1660" i="1"/>
  <c r="G1659" i="1"/>
  <c r="C1659" i="1"/>
  <c r="H1659" i="1" s="1"/>
  <c r="C1658" i="1"/>
  <c r="H1657" i="1"/>
  <c r="G1657" i="1"/>
  <c r="C1657" i="1"/>
  <c r="H1656" i="1"/>
  <c r="G1656" i="1"/>
  <c r="C1656" i="1"/>
  <c r="C1655" i="1"/>
  <c r="H1654" i="1"/>
  <c r="C1654" i="1"/>
  <c r="G1654" i="1" s="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C1638" i="1"/>
  <c r="G1638" i="1" s="1"/>
  <c r="H1637" i="1"/>
  <c r="G1637" i="1"/>
  <c r="C1637" i="1"/>
  <c r="C1636" i="1"/>
  <c r="C1635" i="1"/>
  <c r="H1635" i="1" s="1"/>
  <c r="H1633" i="1"/>
  <c r="G1633" i="1"/>
  <c r="C1633" i="1"/>
  <c r="H1632" i="1"/>
  <c r="G1632" i="1"/>
  <c r="C1632" i="1"/>
  <c r="C1631" i="1"/>
  <c r="H1630" i="1"/>
  <c r="C1630" i="1"/>
  <c r="G1630" i="1" s="1"/>
  <c r="H1629" i="1"/>
  <c r="G1629" i="1"/>
  <c r="C1629" i="1"/>
  <c r="G1627" i="1"/>
  <c r="C1627" i="1"/>
  <c r="H1627" i="1" s="1"/>
  <c r="C1626" i="1"/>
  <c r="H1625" i="1"/>
  <c r="G1625" i="1"/>
  <c r="C1625" i="1"/>
  <c r="H1624" i="1"/>
  <c r="G1624" i="1"/>
  <c r="C1624" i="1"/>
  <c r="C1623" i="1"/>
  <c r="C1620" i="1"/>
  <c r="G1620" i="1" s="1"/>
  <c r="G1619" i="1"/>
  <c r="C1619" i="1"/>
  <c r="H1619" i="1" s="1"/>
  <c r="C1618" i="1"/>
  <c r="G1618" i="1" s="1"/>
  <c r="H1617" i="1"/>
  <c r="G1617" i="1"/>
  <c r="C1617" i="1"/>
  <c r="G1616" i="1"/>
  <c r="C1616" i="1"/>
  <c r="H1616" i="1" s="1"/>
  <c r="C1615" i="1"/>
  <c r="H1615" i="1" s="1"/>
  <c r="C1614" i="1"/>
  <c r="C1613" i="1"/>
  <c r="H1613" i="1" s="1"/>
  <c r="H1612" i="1"/>
  <c r="C1612" i="1"/>
  <c r="G1612" i="1" s="1"/>
  <c r="C1611" i="1"/>
  <c r="H1611" i="1" s="1"/>
  <c r="C1610" i="1"/>
  <c r="G1610" i="1" s="1"/>
  <c r="H1609" i="1"/>
  <c r="G1609" i="1"/>
  <c r="C1609" i="1"/>
  <c r="G1608" i="1"/>
  <c r="C1608" i="1"/>
  <c r="H1608" i="1" s="1"/>
  <c r="C1607" i="1"/>
  <c r="H1607" i="1" s="1"/>
  <c r="C1606" i="1"/>
  <c r="C1605" i="1"/>
  <c r="H1605" i="1" s="1"/>
  <c r="G1603" i="1"/>
  <c r="C1603" i="1"/>
  <c r="H1603" i="1" s="1"/>
  <c r="C1601" i="1"/>
  <c r="H1601" i="1" s="1"/>
  <c r="G1600" i="1"/>
  <c r="C1600" i="1"/>
  <c r="H1600" i="1" s="1"/>
  <c r="C1599" i="1"/>
  <c r="H1599" i="1" s="1"/>
  <c r="C1598" i="1"/>
  <c r="H1597" i="1"/>
  <c r="G1597" i="1"/>
  <c r="C1597" i="1"/>
  <c r="H1596" i="1"/>
  <c r="C1596" i="1"/>
  <c r="G1596" i="1" s="1"/>
  <c r="G1595" i="1"/>
  <c r="C1595" i="1"/>
  <c r="H1595" i="1" s="1"/>
  <c r="C1594" i="1"/>
  <c r="G1594" i="1" s="1"/>
  <c r="C1593" i="1"/>
  <c r="G1593" i="1" s="1"/>
  <c r="C1592" i="1"/>
  <c r="H1592" i="1" s="1"/>
  <c r="C1591" i="1"/>
  <c r="H1591" i="1" s="1"/>
  <c r="C1590" i="1"/>
  <c r="H1589" i="1"/>
  <c r="G1589" i="1"/>
  <c r="C1589" i="1"/>
  <c r="C1588" i="1"/>
  <c r="G1588" i="1" s="1"/>
  <c r="C1587" i="1"/>
  <c r="H1587" i="1" s="1"/>
  <c r="C1586" i="1"/>
  <c r="C1584" i="1"/>
  <c r="H1582" i="1"/>
  <c r="C1582" i="1"/>
  <c r="D1581" i="1"/>
  <c r="J1581" i="1" s="1"/>
  <c r="C1581" i="1"/>
  <c r="G1581" i="1" s="1"/>
  <c r="H1580" i="1"/>
  <c r="G1580" i="1"/>
  <c r="D1580" i="1"/>
  <c r="C1580" i="1"/>
  <c r="J1580" i="1" s="1"/>
  <c r="D1579" i="1"/>
  <c r="C1579" i="1"/>
  <c r="H1579" i="1" s="1"/>
  <c r="D1578" i="1"/>
  <c r="C1578" i="1"/>
  <c r="C1577" i="1"/>
  <c r="D1576" i="1"/>
  <c r="C1576" i="1"/>
  <c r="G1575" i="1"/>
  <c r="D1575" i="1"/>
  <c r="C1575" i="1"/>
  <c r="D1574" i="1"/>
  <c r="C1574" i="1"/>
  <c r="G1573" i="1"/>
  <c r="D1573" i="1"/>
  <c r="C1573" i="1"/>
  <c r="C1572" i="1"/>
  <c r="H1572" i="1" s="1"/>
  <c r="C1571" i="1"/>
  <c r="D1570" i="1"/>
  <c r="C1570" i="1"/>
  <c r="G1570" i="1" s="1"/>
  <c r="D1569" i="1"/>
  <c r="C1569" i="1"/>
  <c r="D1568" i="1"/>
  <c r="G1568" i="1" s="1"/>
  <c r="C1568" i="1"/>
  <c r="G1567" i="1"/>
  <c r="D1567" i="1"/>
  <c r="C1567" i="1"/>
  <c r="D1566" i="1"/>
  <c r="C1566" i="1"/>
  <c r="G1565" i="1"/>
  <c r="D1565" i="1"/>
  <c r="C1565" i="1"/>
  <c r="D1564" i="1"/>
  <c r="G1564" i="1" s="1"/>
  <c r="C1564" i="1"/>
  <c r="D1563" i="1"/>
  <c r="C1563" i="1"/>
  <c r="H1563" i="1" s="1"/>
  <c r="H1562" i="1"/>
  <c r="G1562" i="1"/>
  <c r="D1562" i="1"/>
  <c r="C1562" i="1"/>
  <c r="J1562" i="1" s="1"/>
  <c r="D1561" i="1"/>
  <c r="C1561" i="1"/>
  <c r="H1561" i="1" s="1"/>
  <c r="H1560" i="1"/>
  <c r="D1560" i="1"/>
  <c r="C1560" i="1"/>
  <c r="J1560" i="1" s="1"/>
  <c r="J1559" i="1"/>
  <c r="G1559" i="1"/>
  <c r="I1559" i="1" s="1"/>
  <c r="D1559" i="1"/>
  <c r="C1559" i="1"/>
  <c r="H1559" i="1" s="1"/>
  <c r="H1558" i="1"/>
  <c r="G1558" i="1"/>
  <c r="D1558" i="1"/>
  <c r="C1558" i="1"/>
  <c r="J1558" i="1" s="1"/>
  <c r="J1557" i="1"/>
  <c r="G1557" i="1"/>
  <c r="I1557" i="1" s="1"/>
  <c r="D1557" i="1"/>
  <c r="C1557" i="1"/>
  <c r="H1557" i="1" s="1"/>
  <c r="D1556" i="1"/>
  <c r="G1556" i="1" s="1"/>
  <c r="C1556" i="1"/>
  <c r="D1555" i="1"/>
  <c r="C1555" i="1"/>
  <c r="H1555" i="1" s="1"/>
  <c r="H1554" i="1"/>
  <c r="G1554" i="1"/>
  <c r="D1554" i="1"/>
  <c r="C1554" i="1"/>
  <c r="J1554" i="1" s="1"/>
  <c r="D1553" i="1"/>
  <c r="C1553" i="1"/>
  <c r="H1553" i="1" s="1"/>
  <c r="H1552" i="1"/>
  <c r="D1552" i="1"/>
  <c r="C1552" i="1"/>
  <c r="J1552" i="1" s="1"/>
  <c r="J1551" i="1"/>
  <c r="G1551" i="1"/>
  <c r="I1551" i="1" s="1"/>
  <c r="D1551" i="1"/>
  <c r="C1551" i="1"/>
  <c r="H1551" i="1" s="1"/>
  <c r="H1550" i="1"/>
  <c r="G1550" i="1"/>
  <c r="D1550" i="1"/>
  <c r="C1550" i="1"/>
  <c r="J1550" i="1" s="1"/>
  <c r="J1549" i="1"/>
  <c r="G1549" i="1"/>
  <c r="I1549" i="1" s="1"/>
  <c r="D1549" i="1"/>
  <c r="C1549" i="1"/>
  <c r="H1549" i="1" s="1"/>
  <c r="H1548" i="1"/>
  <c r="D1548" i="1"/>
  <c r="C1548" i="1"/>
  <c r="J1548" i="1" s="1"/>
  <c r="D1547" i="1"/>
  <c r="J1547" i="1" s="1"/>
  <c r="C1547" i="1"/>
  <c r="J1546" i="1"/>
  <c r="G1546" i="1"/>
  <c r="D1546" i="1"/>
  <c r="H1546" i="1" s="1"/>
  <c r="C1546" i="1"/>
  <c r="D1545" i="1"/>
  <c r="H1545" i="1" s="1"/>
  <c r="C1545" i="1"/>
  <c r="J1544" i="1"/>
  <c r="H1544" i="1"/>
  <c r="G1544" i="1"/>
  <c r="I1544" i="1" s="1"/>
  <c r="D1544" i="1"/>
  <c r="C1544" i="1"/>
  <c r="D1543" i="1"/>
  <c r="C1543" i="1"/>
  <c r="H1543" i="1" s="1"/>
  <c r="J1542" i="1"/>
  <c r="G1542" i="1"/>
  <c r="D1542" i="1"/>
  <c r="H1542" i="1" s="1"/>
  <c r="C1542" i="1"/>
  <c r="D1541" i="1"/>
  <c r="H1541" i="1" s="1"/>
  <c r="C1541" i="1"/>
  <c r="H1540" i="1"/>
  <c r="D1540" i="1"/>
  <c r="C1540" i="1"/>
  <c r="G1540" i="1" s="1"/>
  <c r="D1539" i="1"/>
  <c r="C1539" i="1"/>
  <c r="H1539" i="1" s="1"/>
  <c r="H1538" i="1"/>
  <c r="D1538" i="1"/>
  <c r="C1538" i="1"/>
  <c r="G1538" i="1" s="1"/>
  <c r="H1536" i="1"/>
  <c r="D1536" i="1"/>
  <c r="C1536" i="1"/>
  <c r="G1536" i="1" s="1"/>
  <c r="D1535" i="1"/>
  <c r="C1535" i="1"/>
  <c r="D1534" i="1"/>
  <c r="C1534" i="1"/>
  <c r="G1534" i="1" s="1"/>
  <c r="D1533" i="1"/>
  <c r="H1533" i="1" s="1"/>
  <c r="C1533" i="1"/>
  <c r="D1532" i="1"/>
  <c r="C1532" i="1"/>
  <c r="G1532" i="1" s="1"/>
  <c r="D1531" i="1"/>
  <c r="C1531" i="1"/>
  <c r="H1531" i="1" s="1"/>
  <c r="H1530" i="1"/>
  <c r="D1530" i="1"/>
  <c r="C1530" i="1"/>
  <c r="G1530" i="1" s="1"/>
  <c r="D1529" i="1"/>
  <c r="H1529" i="1" s="1"/>
  <c r="C1529" i="1"/>
  <c r="H1528" i="1"/>
  <c r="D1528" i="1"/>
  <c r="C1528" i="1"/>
  <c r="G1528" i="1" s="1"/>
  <c r="D1527" i="1"/>
  <c r="C1527" i="1"/>
  <c r="D1526" i="1"/>
  <c r="C1526" i="1"/>
  <c r="G1526" i="1" s="1"/>
  <c r="D1525" i="1"/>
  <c r="H1525" i="1" s="1"/>
  <c r="C1525" i="1"/>
  <c r="D1524" i="1"/>
  <c r="C1524" i="1"/>
  <c r="G1524" i="1" s="1"/>
  <c r="D1523" i="1"/>
  <c r="C1523" i="1"/>
  <c r="H1523" i="1" s="1"/>
  <c r="D1522" i="1"/>
  <c r="C1522" i="1"/>
  <c r="G1522" i="1" s="1"/>
  <c r="D1521" i="1"/>
  <c r="H1521" i="1" s="1"/>
  <c r="C1521" i="1"/>
  <c r="H1520" i="1"/>
  <c r="D1520" i="1"/>
  <c r="C1520" i="1"/>
  <c r="G1520" i="1" s="1"/>
  <c r="D1519" i="1"/>
  <c r="C1519" i="1"/>
  <c r="D1518" i="1"/>
  <c r="C1518" i="1"/>
  <c r="G1518" i="1" s="1"/>
  <c r="D1517" i="1"/>
  <c r="H1517" i="1" s="1"/>
  <c r="C1517" i="1"/>
  <c r="D1516" i="1"/>
  <c r="C1516" i="1"/>
  <c r="G1516" i="1" s="1"/>
  <c r="D1515" i="1"/>
  <c r="C1515" i="1"/>
  <c r="H1515" i="1" s="1"/>
  <c r="H1514" i="1"/>
  <c r="D1514" i="1"/>
  <c r="C1514" i="1"/>
  <c r="G1514" i="1" s="1"/>
  <c r="D1513" i="1"/>
  <c r="C1513" i="1"/>
  <c r="H1512" i="1"/>
  <c r="D1512" i="1"/>
  <c r="C1512" i="1"/>
  <c r="G1512" i="1" s="1"/>
  <c r="D1511" i="1"/>
  <c r="C1511" i="1"/>
  <c r="D1510" i="1"/>
  <c r="C1510" i="1"/>
  <c r="G1510" i="1" s="1"/>
  <c r="D1509" i="1"/>
  <c r="H1509" i="1" s="1"/>
  <c r="C1509" i="1"/>
  <c r="D1508" i="1"/>
  <c r="C1508" i="1"/>
  <c r="G1508" i="1" s="1"/>
  <c r="D1507" i="1"/>
  <c r="C1507" i="1"/>
  <c r="H1507" i="1" s="1"/>
  <c r="H1506" i="1"/>
  <c r="D1506" i="1"/>
  <c r="C1506" i="1"/>
  <c r="G1506" i="1" s="1"/>
  <c r="D1505" i="1"/>
  <c r="H1505" i="1" s="1"/>
  <c r="C1505" i="1"/>
  <c r="H1504" i="1"/>
  <c r="D1504" i="1"/>
  <c r="C1504" i="1"/>
  <c r="G1504" i="1" s="1"/>
  <c r="D1503" i="1"/>
  <c r="C1503" i="1"/>
  <c r="D1502" i="1"/>
  <c r="C1502" i="1"/>
  <c r="G1502" i="1" s="1"/>
  <c r="D1501" i="1"/>
  <c r="H1501" i="1" s="1"/>
  <c r="C1501" i="1"/>
  <c r="D1500" i="1"/>
  <c r="C1500" i="1"/>
  <c r="G1500" i="1" s="1"/>
  <c r="D1499" i="1"/>
  <c r="C1499" i="1"/>
  <c r="H1499" i="1" s="1"/>
  <c r="H1498" i="1"/>
  <c r="D1498" i="1"/>
  <c r="C1498" i="1"/>
  <c r="G1498" i="1" s="1"/>
  <c r="D1497" i="1"/>
  <c r="H1497" i="1" s="1"/>
  <c r="C1497" i="1"/>
  <c r="H1496" i="1"/>
  <c r="D1496" i="1"/>
  <c r="C1496" i="1"/>
  <c r="G1496" i="1" s="1"/>
  <c r="D1495" i="1"/>
  <c r="C1495" i="1"/>
  <c r="D1494" i="1"/>
  <c r="C1494" i="1"/>
  <c r="G1494" i="1" s="1"/>
  <c r="D1493" i="1"/>
  <c r="H1493" i="1" s="1"/>
  <c r="C1493" i="1"/>
  <c r="D1492" i="1"/>
  <c r="C1492" i="1"/>
  <c r="G1492" i="1" s="1"/>
  <c r="D1491" i="1"/>
  <c r="C1491" i="1"/>
  <c r="H1491" i="1" s="1"/>
  <c r="H1490" i="1"/>
  <c r="D1490" i="1"/>
  <c r="C1490" i="1"/>
  <c r="G1490" i="1" s="1"/>
  <c r="D1489" i="1"/>
  <c r="H1489" i="1" s="1"/>
  <c r="C1489" i="1"/>
  <c r="H1488" i="1"/>
  <c r="D1488" i="1"/>
  <c r="C1488" i="1"/>
  <c r="G1488" i="1" s="1"/>
  <c r="D1487" i="1"/>
  <c r="C1487" i="1"/>
  <c r="D1486" i="1"/>
  <c r="C1486" i="1"/>
  <c r="G1486" i="1" s="1"/>
  <c r="D1484" i="1"/>
  <c r="C1484" i="1"/>
  <c r="G1484" i="1" s="1"/>
  <c r="D1483" i="1"/>
  <c r="C1483" i="1"/>
  <c r="D1482" i="1"/>
  <c r="C1482" i="1"/>
  <c r="G1482" i="1" s="1"/>
  <c r="D1481" i="1"/>
  <c r="H1481" i="1" s="1"/>
  <c r="C1481" i="1"/>
  <c r="H1480" i="1"/>
  <c r="D1480" i="1"/>
  <c r="C1480" i="1"/>
  <c r="G1480" i="1" s="1"/>
  <c r="D1479" i="1"/>
  <c r="C1479" i="1"/>
  <c r="H1479" i="1" s="1"/>
  <c r="H1478" i="1"/>
  <c r="D1478" i="1"/>
  <c r="C1478" i="1"/>
  <c r="G1478" i="1" s="1"/>
  <c r="H1477" i="1"/>
  <c r="D1477" i="1"/>
  <c r="C1477" i="1"/>
  <c r="D1476" i="1"/>
  <c r="C1476" i="1"/>
  <c r="H1476" i="1" s="1"/>
  <c r="D1475" i="1"/>
  <c r="C1475" i="1"/>
  <c r="H1474" i="1"/>
  <c r="D1474" i="1"/>
  <c r="C1474" i="1"/>
  <c r="G1474" i="1" s="1"/>
  <c r="D1473" i="1"/>
  <c r="H1473" i="1" s="1"/>
  <c r="C1473" i="1"/>
  <c r="D1472" i="1"/>
  <c r="C1472" i="1"/>
  <c r="G1472" i="1" s="1"/>
  <c r="D1471" i="1"/>
  <c r="C1471" i="1"/>
  <c r="D1470" i="1"/>
  <c r="C1470" i="1"/>
  <c r="G1470" i="1" s="1"/>
  <c r="D1469" i="1"/>
  <c r="H1469" i="1" s="1"/>
  <c r="C1469" i="1"/>
  <c r="H1468" i="1"/>
  <c r="D1468" i="1"/>
  <c r="C1468" i="1"/>
  <c r="G1468" i="1" s="1"/>
  <c r="D1467" i="1"/>
  <c r="C1467" i="1"/>
  <c r="D1466" i="1"/>
  <c r="C1466" i="1"/>
  <c r="G1466" i="1" s="1"/>
  <c r="H1465" i="1"/>
  <c r="D1465" i="1"/>
  <c r="C1465" i="1"/>
  <c r="H1464" i="1"/>
  <c r="D1464" i="1"/>
  <c r="C1464" i="1"/>
  <c r="D1463" i="1"/>
  <c r="C1463" i="1"/>
  <c r="H1462" i="1"/>
  <c r="D1462" i="1"/>
  <c r="C1462" i="1"/>
  <c r="G1462" i="1" s="1"/>
  <c r="H1461" i="1"/>
  <c r="D1461" i="1"/>
  <c r="C1461" i="1"/>
  <c r="D1460" i="1"/>
  <c r="C1460" i="1"/>
  <c r="H1460" i="1" s="1"/>
  <c r="D1459" i="1"/>
  <c r="C1459" i="1"/>
  <c r="H1458" i="1"/>
  <c r="D1458" i="1"/>
  <c r="C1458" i="1"/>
  <c r="G1458" i="1" s="1"/>
  <c r="D1457" i="1"/>
  <c r="H1457" i="1" s="1"/>
  <c r="C1457" i="1"/>
  <c r="D1456" i="1"/>
  <c r="C1456" i="1"/>
  <c r="G1456" i="1" s="1"/>
  <c r="D1455" i="1"/>
  <c r="C1455" i="1"/>
  <c r="D1454" i="1"/>
  <c r="C1454" i="1"/>
  <c r="H1454" i="1" s="1"/>
  <c r="D1453" i="1"/>
  <c r="C1453" i="1"/>
  <c r="G1453" i="1" s="1"/>
  <c r="H1452" i="1"/>
  <c r="D1452" i="1"/>
  <c r="C1452" i="1"/>
  <c r="G1452" i="1" s="1"/>
  <c r="H1451" i="1"/>
  <c r="D1451" i="1"/>
  <c r="C1451" i="1"/>
  <c r="D1450" i="1"/>
  <c r="C1450" i="1"/>
  <c r="H1450" i="1" s="1"/>
  <c r="D1449" i="1"/>
  <c r="C1449" i="1"/>
  <c r="G1449" i="1" s="1"/>
  <c r="H1448" i="1"/>
  <c r="D1448" i="1"/>
  <c r="C1448" i="1"/>
  <c r="G1448" i="1" s="1"/>
  <c r="H1447" i="1"/>
  <c r="D1447" i="1"/>
  <c r="C1447" i="1"/>
  <c r="D1446" i="1"/>
  <c r="C1446" i="1"/>
  <c r="H1446" i="1" s="1"/>
  <c r="D1445" i="1"/>
  <c r="C1445" i="1"/>
  <c r="G1445" i="1" s="1"/>
  <c r="H1444" i="1"/>
  <c r="D1444" i="1"/>
  <c r="C1444" i="1"/>
  <c r="G1444" i="1" s="1"/>
  <c r="H1443" i="1"/>
  <c r="D1443" i="1"/>
  <c r="C1443" i="1"/>
  <c r="D1442" i="1"/>
  <c r="C1442" i="1"/>
  <c r="H1442" i="1" s="1"/>
  <c r="D1441" i="1"/>
  <c r="C1441" i="1"/>
  <c r="G1441" i="1" s="1"/>
  <c r="H1440" i="1"/>
  <c r="D1440" i="1"/>
  <c r="C1440" i="1"/>
  <c r="G1440" i="1" s="1"/>
  <c r="H1439" i="1"/>
  <c r="D1439" i="1"/>
  <c r="C1439" i="1"/>
  <c r="D1438" i="1"/>
  <c r="C1438" i="1"/>
  <c r="H1438" i="1" s="1"/>
  <c r="D1437" i="1"/>
  <c r="C1437" i="1"/>
  <c r="G1437" i="1" s="1"/>
  <c r="H1436" i="1"/>
  <c r="D1436" i="1"/>
  <c r="C1436" i="1"/>
  <c r="G1436" i="1" s="1"/>
  <c r="H1435" i="1"/>
  <c r="D1435" i="1"/>
  <c r="C1435" i="1"/>
  <c r="D1434" i="1"/>
  <c r="C1434" i="1"/>
  <c r="H1434" i="1" s="1"/>
  <c r="D1433" i="1"/>
  <c r="C1433" i="1"/>
  <c r="G1433" i="1" s="1"/>
  <c r="H1432" i="1"/>
  <c r="D1432" i="1"/>
  <c r="C1432" i="1"/>
  <c r="G1432" i="1" s="1"/>
  <c r="D1430" i="1"/>
  <c r="C1430" i="1"/>
  <c r="H1430" i="1" s="1"/>
  <c r="D1429" i="1"/>
  <c r="C1429" i="1"/>
  <c r="G1429" i="1" s="1"/>
  <c r="H1428" i="1"/>
  <c r="D1428" i="1"/>
  <c r="C1428" i="1"/>
  <c r="G1428" i="1" s="1"/>
  <c r="H1427" i="1"/>
  <c r="D1427" i="1"/>
  <c r="C1427" i="1"/>
  <c r="D1426" i="1"/>
  <c r="C1426" i="1"/>
  <c r="H1426" i="1" s="1"/>
  <c r="D1425" i="1"/>
  <c r="C1425" i="1"/>
  <c r="G1425" i="1" s="1"/>
  <c r="H1424" i="1"/>
  <c r="D1424" i="1"/>
  <c r="C1424" i="1"/>
  <c r="G1424" i="1" s="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G1390" i="1" s="1"/>
  <c r="C1390" i="1"/>
  <c r="H1389" i="1"/>
  <c r="G1389" i="1"/>
  <c r="D1389" i="1"/>
  <c r="C1389" i="1"/>
  <c r="H1388" i="1"/>
  <c r="D1388" i="1"/>
  <c r="C1388" i="1"/>
  <c r="H1387" i="1"/>
  <c r="D1387" i="1"/>
  <c r="C1387" i="1"/>
  <c r="H1386" i="1"/>
  <c r="D1386" i="1"/>
  <c r="C1386" i="1"/>
  <c r="G1386" i="1" s="1"/>
  <c r="H1385" i="1"/>
  <c r="D1385" i="1"/>
  <c r="G1385" i="1" s="1"/>
  <c r="C1385" i="1"/>
  <c r="H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D1308" i="1"/>
  <c r="G1308" i="1" s="1"/>
  <c r="C1308" i="1"/>
  <c r="D1307" i="1"/>
  <c r="C1307" i="1"/>
  <c r="H1307" i="1" s="1"/>
  <c r="D1306" i="1"/>
  <c r="H1306" i="1" s="1"/>
  <c r="C1306" i="1"/>
  <c r="D1305" i="1"/>
  <c r="C1305" i="1"/>
  <c r="H1305" i="1" s="1"/>
  <c r="D1304" i="1"/>
  <c r="H1304" i="1" s="1"/>
  <c r="C1304" i="1"/>
  <c r="D1303" i="1"/>
  <c r="H1303" i="1" s="1"/>
  <c r="C1303" i="1"/>
  <c r="D1302" i="1"/>
  <c r="C1302" i="1"/>
  <c r="H1302" i="1" s="1"/>
  <c r="D1301" i="1"/>
  <c r="C1301" i="1"/>
  <c r="H1301"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D1291" i="1"/>
  <c r="C1291" i="1"/>
  <c r="H1290" i="1"/>
  <c r="G1290" i="1"/>
  <c r="D1290" i="1"/>
  <c r="C1290" i="1"/>
  <c r="H1289" i="1"/>
  <c r="G1289" i="1"/>
  <c r="D1289" i="1"/>
  <c r="C1289" i="1"/>
  <c r="H1288" i="1"/>
  <c r="G1288" i="1"/>
  <c r="D1288" i="1"/>
  <c r="C1288" i="1"/>
  <c r="D1287" i="1"/>
  <c r="C1287" i="1"/>
  <c r="H1287" i="1" s="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C1266" i="1"/>
  <c r="H1266" i="1" s="1"/>
  <c r="D1265" i="1"/>
  <c r="C1265" i="1"/>
  <c r="G1265" i="1" s="1"/>
  <c r="D1264" i="1"/>
  <c r="C1264" i="1"/>
  <c r="H1264" i="1" s="1"/>
  <c r="D1263" i="1"/>
  <c r="H1263" i="1" s="1"/>
  <c r="C1263" i="1"/>
  <c r="D1262" i="1"/>
  <c r="H1262" i="1" s="1"/>
  <c r="C1262" i="1"/>
  <c r="D1261" i="1"/>
  <c r="C1261" i="1"/>
  <c r="H1261" i="1" s="1"/>
  <c r="C1260" i="1"/>
  <c r="D1258" i="1"/>
  <c r="H1258" i="1" s="1"/>
  <c r="C1258" i="1"/>
  <c r="D1257" i="1"/>
  <c r="C1257" i="1"/>
  <c r="H1257" i="1" s="1"/>
  <c r="D1256" i="1"/>
  <c r="C1256" i="1"/>
  <c r="D1254" i="1"/>
  <c r="H1254" i="1" s="1"/>
  <c r="C1254" i="1"/>
  <c r="D1253" i="1"/>
  <c r="H1253" i="1" s="1"/>
  <c r="C1253" i="1"/>
  <c r="D1252" i="1"/>
  <c r="H1252" i="1" s="1"/>
  <c r="C1252" i="1"/>
  <c r="H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C1200"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8" i="1" s="1"/>
  <c r="H1187" i="1"/>
  <c r="G1187" i="1"/>
  <c r="D1187" i="1"/>
  <c r="C1187" i="1"/>
  <c r="H1186" i="1"/>
  <c r="G1186" i="1"/>
  <c r="D1186" i="1"/>
  <c r="C1186" i="1"/>
  <c r="D1185" i="1"/>
  <c r="C1185" i="1"/>
  <c r="H1185" i="1" s="1"/>
  <c r="D1184" i="1"/>
  <c r="C1184" i="1"/>
  <c r="H1184" i="1" s="1"/>
  <c r="D1183" i="1"/>
  <c r="C1183" i="1"/>
  <c r="D1182" i="1"/>
  <c r="C1182" i="1"/>
  <c r="D1179" i="1"/>
  <c r="C1179" i="1"/>
  <c r="H1178" i="1"/>
  <c r="G1178" i="1"/>
  <c r="D1178" i="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C1169" i="1"/>
  <c r="H1169" i="1" s="1"/>
  <c r="D1168" i="1"/>
  <c r="H1168" i="1" s="1"/>
  <c r="C1168" i="1"/>
  <c r="H1167" i="1"/>
  <c r="D1167" i="1"/>
  <c r="G1167" i="1" s="1"/>
  <c r="C1167" i="1"/>
  <c r="D1166" i="1"/>
  <c r="C1166" i="1"/>
  <c r="D1165" i="1"/>
  <c r="C1165" i="1"/>
  <c r="H1165" i="1" s="1"/>
  <c r="D1164" i="1"/>
  <c r="H1164" i="1" s="1"/>
  <c r="C1164" i="1"/>
  <c r="H1163" i="1"/>
  <c r="G1163" i="1"/>
  <c r="D1163" i="1"/>
  <c r="C1163" i="1"/>
  <c r="H1162" i="1"/>
  <c r="G1162" i="1"/>
  <c r="D1162" i="1"/>
  <c r="C1162" i="1"/>
  <c r="D1161" i="1"/>
  <c r="C1161" i="1"/>
  <c r="H1161" i="1" s="1"/>
  <c r="H1160" i="1"/>
  <c r="G1160" i="1"/>
  <c r="D1160" i="1"/>
  <c r="C1160" i="1"/>
  <c r="H1159" i="1"/>
  <c r="G1159" i="1"/>
  <c r="D1159" i="1"/>
  <c r="C1159" i="1"/>
  <c r="H1158" i="1"/>
  <c r="G1158" i="1"/>
  <c r="D1158" i="1"/>
  <c r="C1158" i="1"/>
  <c r="H1157" i="1"/>
  <c r="G1157" i="1"/>
  <c r="D1157" i="1"/>
  <c r="C1157" i="1"/>
  <c r="H1156" i="1"/>
  <c r="G1156" i="1"/>
  <c r="D1156" i="1"/>
  <c r="C1156" i="1"/>
  <c r="D1155" i="1"/>
  <c r="G1154" i="1"/>
  <c r="D1154" i="1"/>
  <c r="H1154" i="1" s="1"/>
  <c r="C1154" i="1"/>
  <c r="D1153" i="1"/>
  <c r="H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H1092" i="1" s="1"/>
  <c r="H1091" i="1"/>
  <c r="G1091" i="1"/>
  <c r="D1091" i="1"/>
  <c r="C1091" i="1"/>
  <c r="H1090" i="1"/>
  <c r="G1090" i="1"/>
  <c r="D1090" i="1"/>
  <c r="C1090" i="1"/>
  <c r="H1089" i="1"/>
  <c r="G1089" i="1"/>
  <c r="D1089" i="1"/>
  <c r="C1089" i="1"/>
  <c r="H1088" i="1"/>
  <c r="G1088" i="1"/>
  <c r="D1088" i="1"/>
  <c r="C1088" i="1"/>
  <c r="D1087" i="1"/>
  <c r="C1087" i="1"/>
  <c r="H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8" i="1" s="1"/>
  <c r="H1077" i="1"/>
  <c r="G1077" i="1"/>
  <c r="D1077" i="1"/>
  <c r="C1077" i="1"/>
  <c r="D1076" i="1"/>
  <c r="C1076" i="1"/>
  <c r="H1076"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C1059" i="1"/>
  <c r="H1059" i="1" s="1"/>
  <c r="H1058" i="1"/>
  <c r="G1058" i="1"/>
  <c r="D1058" i="1"/>
  <c r="C1058" i="1"/>
  <c r="D1057" i="1"/>
  <c r="C1057" i="1"/>
  <c r="H1057" i="1" s="1"/>
  <c r="H1056" i="1"/>
  <c r="G1056" i="1"/>
  <c r="D1056" i="1"/>
  <c r="C1056"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H1042" i="1"/>
  <c r="G1042" i="1"/>
  <c r="D1042" i="1"/>
  <c r="C1042" i="1"/>
  <c r="D1041" i="1"/>
  <c r="G1041" i="1" s="1"/>
  <c r="C1041" i="1"/>
  <c r="H1041" i="1" s="1"/>
  <c r="D1040" i="1"/>
  <c r="D1039" i="1"/>
  <c r="C1039" i="1"/>
  <c r="H1039" i="1" s="1"/>
  <c r="D1038" i="1"/>
  <c r="H1038" i="1" s="1"/>
  <c r="C1038" i="1"/>
  <c r="G1037" i="1"/>
  <c r="D1037" i="1"/>
  <c r="H1037" i="1" s="1"/>
  <c r="C1037" i="1"/>
  <c r="G1036" i="1"/>
  <c r="D1036" i="1"/>
  <c r="H1036" i="1" s="1"/>
  <c r="C1036" i="1"/>
  <c r="D1035" i="1"/>
  <c r="C1035" i="1"/>
  <c r="G1035" i="1" s="1"/>
  <c r="C1034" i="1"/>
  <c r="D1033" i="1"/>
  <c r="C1033" i="1"/>
  <c r="H1033" i="1" s="1"/>
  <c r="H1032" i="1"/>
  <c r="G1032" i="1"/>
  <c r="D1032" i="1"/>
  <c r="C1032" i="1"/>
  <c r="H1031" i="1"/>
  <c r="G1031" i="1"/>
  <c r="D1031" i="1"/>
  <c r="C1031" i="1"/>
  <c r="D1030" i="1"/>
  <c r="G1030" i="1" s="1"/>
  <c r="C1030" i="1"/>
  <c r="H1030" i="1" s="1"/>
  <c r="H1029" i="1"/>
  <c r="D1029" i="1"/>
  <c r="C1029" i="1"/>
  <c r="G1028" i="1"/>
  <c r="D1028" i="1"/>
  <c r="H1028" i="1" s="1"/>
  <c r="C1028" i="1"/>
  <c r="H1027" i="1"/>
  <c r="D1027" i="1"/>
  <c r="C1027" i="1"/>
  <c r="H1026" i="1"/>
  <c r="D1026" i="1"/>
  <c r="C1026" i="1"/>
  <c r="D1025" i="1"/>
  <c r="C1025" i="1"/>
  <c r="H1025" i="1" s="1"/>
  <c r="D1023" i="1"/>
  <c r="G1023" i="1" s="1"/>
  <c r="C1023" i="1"/>
  <c r="H1023" i="1" s="1"/>
  <c r="D1022" i="1"/>
  <c r="C1022" i="1"/>
  <c r="H1022" i="1" s="1"/>
  <c r="G1021" i="1"/>
  <c r="D1021" i="1"/>
  <c r="H1021" i="1" s="1"/>
  <c r="C1021" i="1"/>
  <c r="D1020" i="1"/>
  <c r="C1020" i="1"/>
  <c r="D1019" i="1"/>
  <c r="H1019" i="1" s="1"/>
  <c r="C1019" i="1"/>
  <c r="C1018" i="1"/>
  <c r="H1016" i="1"/>
  <c r="G1016" i="1"/>
  <c r="D1016" i="1"/>
  <c r="C1016" i="1"/>
  <c r="H1015" i="1"/>
  <c r="G1015" i="1"/>
  <c r="D1015" i="1"/>
  <c r="C1015" i="1"/>
  <c r="G1014" i="1"/>
  <c r="D1014" i="1"/>
  <c r="C1014" i="1"/>
  <c r="H1014" i="1" s="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D730" i="1"/>
  <c r="H730" i="1" s="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D718" i="1"/>
  <c r="G718" i="1" s="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D649" i="1"/>
  <c r="H649" i="1" s="1"/>
  <c r="C649" i="1"/>
  <c r="D648" i="1"/>
  <c r="G648" i="1" s="1"/>
  <c r="C648" i="1"/>
  <c r="D647" i="1"/>
  <c r="H647" i="1" s="1"/>
  <c r="C647" i="1"/>
  <c r="H646" i="1"/>
  <c r="G646" i="1"/>
  <c r="D646" i="1"/>
  <c r="C646" i="1"/>
  <c r="D645" i="1"/>
  <c r="H645" i="1" s="1"/>
  <c r="C645" i="1"/>
  <c r="C641" i="1"/>
  <c r="D636" i="1"/>
  <c r="H636" i="1" s="1"/>
  <c r="C636" i="1"/>
  <c r="D635" i="1"/>
  <c r="H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C423" i="1"/>
  <c r="C422" i="1"/>
  <c r="C421" i="1"/>
  <c r="D416" i="1"/>
  <c r="H416" i="1" s="1"/>
  <c r="C416" i="1"/>
  <c r="D415" i="1"/>
  <c r="G415" i="1" s="1"/>
  <c r="C415" i="1"/>
  <c r="D414" i="1"/>
  <c r="H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D377" i="1"/>
  <c r="H377" i="1" s="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D301" i="1"/>
  <c r="G301" i="1" s="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G175" i="1"/>
  <c r="D175" i="1"/>
  <c r="C175" i="1"/>
  <c r="D174" i="1"/>
  <c r="H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G167" i="1"/>
  <c r="D167" i="1"/>
  <c r="C167" i="1"/>
  <c r="D166" i="1"/>
  <c r="H166" i="1" s="1"/>
  <c r="C166" i="1"/>
  <c r="H165" i="1"/>
  <c r="G165" i="1"/>
  <c r="D165" i="1"/>
  <c r="C165" i="1"/>
  <c r="H164" i="1"/>
  <c r="G164" i="1"/>
  <c r="D164" i="1"/>
  <c r="C164" i="1"/>
  <c r="D163" i="1"/>
  <c r="H163" i="1" s="1"/>
  <c r="C163" i="1"/>
  <c r="D162" i="1"/>
  <c r="H162" i="1" s="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D154" i="1"/>
  <c r="G154" i="1" s="1"/>
  <c r="C154" i="1"/>
  <c r="G153" i="1"/>
  <c r="D153" i="1"/>
  <c r="H153" i="1" s="1"/>
  <c r="C153" i="1"/>
  <c r="H152" i="1"/>
  <c r="G152" i="1"/>
  <c r="D152" i="1"/>
  <c r="C152" i="1"/>
  <c r="H151" i="1"/>
  <c r="D151" i="1"/>
  <c r="G151" i="1" s="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D132" i="1"/>
  <c r="G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85" i="1" l="1"/>
  <c r="G1667" i="1"/>
  <c r="G1635" i="1"/>
  <c r="G1680" i="1"/>
  <c r="G1664" i="1"/>
  <c r="H1638" i="1"/>
  <c r="H1620" i="1"/>
  <c r="G1613" i="1"/>
  <c r="G1611" i="1"/>
  <c r="C1604" i="1"/>
  <c r="G1604" i="1" s="1"/>
  <c r="G1605" i="1"/>
  <c r="G1601" i="1"/>
  <c r="H1593" i="1"/>
  <c r="G1592" i="1"/>
  <c r="H1588" i="1"/>
  <c r="G1587" i="1"/>
  <c r="E38" i="7"/>
  <c r="G1572" i="1"/>
  <c r="E327" i="9"/>
  <c r="B327" i="9" s="1"/>
  <c r="E311" i="9"/>
  <c r="B311" i="9" s="1"/>
  <c r="E324" i="9"/>
  <c r="B324" i="9" s="1"/>
  <c r="H1522" i="1"/>
  <c r="H1513" i="1"/>
  <c r="G1254" i="1"/>
  <c r="G1252" i="1"/>
  <c r="G1253" i="1"/>
  <c r="G1251" i="1"/>
  <c r="G1388" i="1"/>
  <c r="G1387" i="1"/>
  <c r="G1384" i="1"/>
  <c r="G1168" i="1"/>
  <c r="G1164" i="1"/>
  <c r="G1153" i="1"/>
  <c r="E317" i="9"/>
  <c r="B317" i="9" s="1"/>
  <c r="G1304" i="1"/>
  <c r="G1303" i="1"/>
  <c r="G1306" i="1"/>
  <c r="G1019" i="1"/>
  <c r="H1182" i="1"/>
  <c r="H1183" i="1"/>
  <c r="G1199" i="1"/>
  <c r="G1198" i="1"/>
  <c r="G1263" i="1"/>
  <c r="G1262" i="1"/>
  <c r="E255" i="5"/>
  <c r="D1259" i="1" s="1"/>
  <c r="H1260" i="1"/>
  <c r="G1258" i="1"/>
  <c r="H1256" i="1"/>
  <c r="G1038" i="1"/>
  <c r="G1034" i="1"/>
  <c r="H1340" i="1"/>
  <c r="F256" i="5"/>
  <c r="G1256" i="1"/>
  <c r="G1257" i="1"/>
  <c r="H1176" i="1"/>
  <c r="H1179" i="1"/>
  <c r="G1033" i="1"/>
  <c r="H1291" i="1"/>
  <c r="G1200" i="1"/>
  <c r="H1050" i="1"/>
  <c r="H1055" i="1"/>
  <c r="E37" i="9"/>
  <c r="B37" i="9" s="1"/>
  <c r="G1340" i="1"/>
  <c r="G1339" i="1"/>
  <c r="E313" i="9"/>
  <c r="B313" i="9" s="1"/>
  <c r="G1307" i="1"/>
  <c r="G1305" i="1"/>
  <c r="H1300" i="1"/>
  <c r="E335" i="9"/>
  <c r="B335" i="9" s="1"/>
  <c r="G1300" i="1"/>
  <c r="G1301" i="1"/>
  <c r="G1302" i="1"/>
  <c r="F297" i="5"/>
  <c r="G1292" i="1"/>
  <c r="G1291" i="1"/>
  <c r="G1281" i="1"/>
  <c r="G1287" i="1"/>
  <c r="G1267" i="1"/>
  <c r="E304" i="9"/>
  <c r="B304" i="9" s="1"/>
  <c r="G1266" i="1"/>
  <c r="G1264" i="1"/>
  <c r="H1265" i="1"/>
  <c r="E303" i="9"/>
  <c r="B303" i="9" s="1"/>
  <c r="G1260" i="1"/>
  <c r="G1261" i="1"/>
  <c r="F252" i="5"/>
  <c r="E319" i="9"/>
  <c r="B319" i="9" s="1"/>
  <c r="G1185" i="1"/>
  <c r="G1188" i="1"/>
  <c r="G1184" i="1"/>
  <c r="G1182" i="1"/>
  <c r="G1183" i="1"/>
  <c r="G1176" i="1"/>
  <c r="G1179" i="1"/>
  <c r="G1169" i="1"/>
  <c r="H1166" i="1"/>
  <c r="G1166" i="1"/>
  <c r="G1165" i="1"/>
  <c r="G1155" i="1"/>
  <c r="G1161" i="1"/>
  <c r="F82" i="5"/>
  <c r="G1087" i="1"/>
  <c r="G1092" i="1"/>
  <c r="G1076" i="1"/>
  <c r="G1078" i="1"/>
  <c r="G1060" i="1"/>
  <c r="G1057" i="1"/>
  <c r="G1059" i="1"/>
  <c r="F45" i="5"/>
  <c r="G1050" i="1"/>
  <c r="G1055" i="1"/>
  <c r="G1045" i="1"/>
  <c r="E12" i="5"/>
  <c r="D1017" i="1" s="1"/>
  <c r="F35" i="5"/>
  <c r="C1040" i="1"/>
  <c r="G1039" i="1"/>
  <c r="F29" i="5"/>
  <c r="H1034" i="1"/>
  <c r="H1035" i="1"/>
  <c r="G1029" i="1"/>
  <c r="G1027" i="1"/>
  <c r="H1024" i="1"/>
  <c r="G1026" i="1"/>
  <c r="F19" i="5"/>
  <c r="G1024" i="1"/>
  <c r="G1025" i="1"/>
  <c r="G1022" i="1"/>
  <c r="G1020" i="1"/>
  <c r="F13" i="5"/>
  <c r="G1018" i="1"/>
  <c r="H1018" i="1"/>
  <c r="H1020" i="1"/>
  <c r="D12" i="5"/>
  <c r="D7" i="5" s="1"/>
  <c r="F8" i="5"/>
  <c r="C1013" i="1"/>
  <c r="E36" i="9"/>
  <c r="B36" i="9" s="1"/>
  <c r="E326" i="9"/>
  <c r="B326" i="9" s="1"/>
  <c r="D421" i="1"/>
  <c r="H421" i="1" s="1"/>
  <c r="G630" i="1"/>
  <c r="H630" i="1"/>
  <c r="F292" i="9"/>
  <c r="B292" i="9" s="1"/>
  <c r="G730" i="1"/>
  <c r="G645" i="1"/>
  <c r="G635" i="1"/>
  <c r="G414" i="1"/>
  <c r="G416" i="1"/>
  <c r="G636" i="1"/>
  <c r="H415" i="1"/>
  <c r="H301" i="1"/>
  <c r="G299" i="1"/>
  <c r="E320" i="9"/>
  <c r="B320" i="9" s="1"/>
  <c r="E322" i="9"/>
  <c r="B322" i="9" s="1"/>
  <c r="E329" i="9"/>
  <c r="B329" i="9" s="1"/>
  <c r="G848" i="1"/>
  <c r="G717" i="1"/>
  <c r="F236" i="9"/>
  <c r="B236" i="9" s="1"/>
  <c r="H648" i="1"/>
  <c r="G647" i="1"/>
  <c r="G649" i="1"/>
  <c r="H388" i="1"/>
  <c r="G388" i="1"/>
  <c r="F393" i="4"/>
  <c r="G374" i="1"/>
  <c r="G377" i="1"/>
  <c r="H368" i="1"/>
  <c r="G368" i="1"/>
  <c r="E360" i="4"/>
  <c r="D355" i="1" s="1"/>
  <c r="H423" i="1"/>
  <c r="G423" i="1"/>
  <c r="F428" i="4"/>
  <c r="E648" i="4"/>
  <c r="D642" i="1" s="1"/>
  <c r="D422" i="1"/>
  <c r="E82" i="9"/>
  <c r="B82" i="9" s="1"/>
  <c r="H212" i="1"/>
  <c r="H190" i="1"/>
  <c r="G190" i="1"/>
  <c r="F244" i="9"/>
  <c r="B244" i="9" s="1"/>
  <c r="F194" i="4"/>
  <c r="E55" i="9"/>
  <c r="B55" i="9" s="1"/>
  <c r="F242" i="9"/>
  <c r="B242" i="9" s="1"/>
  <c r="F240" i="9"/>
  <c r="B240" i="9" s="1"/>
  <c r="E53" i="9"/>
  <c r="B53" i="9" s="1"/>
  <c r="E52" i="9"/>
  <c r="B52" i="9" s="1"/>
  <c r="F238" i="9"/>
  <c r="B238" i="9" s="1"/>
  <c r="E51" i="9"/>
  <c r="B51" i="9" s="1"/>
  <c r="G174" i="1"/>
  <c r="G166" i="1"/>
  <c r="E164" i="4"/>
  <c r="D160" i="1" s="1"/>
  <c r="H160" i="1" s="1"/>
  <c r="G163" i="1"/>
  <c r="G161" i="1"/>
  <c r="G162" i="1"/>
  <c r="F165" i="4"/>
  <c r="E48" i="9"/>
  <c r="D150" i="1"/>
  <c r="E153" i="4"/>
  <c r="D149" i="1" s="1"/>
  <c r="G147" i="1"/>
  <c r="G131" i="1"/>
  <c r="G130" i="1"/>
  <c r="H130" i="1"/>
  <c r="F134" i="4"/>
  <c r="G113" i="1"/>
  <c r="H108" i="1"/>
  <c r="E106" i="4"/>
  <c r="D102" i="1" s="1"/>
  <c r="E82" i="4"/>
  <c r="D78" i="1" s="1"/>
  <c r="F83" i="4"/>
  <c r="D64" i="1"/>
  <c r="E49" i="4"/>
  <c r="D45" i="1" s="1"/>
  <c r="G65" i="1"/>
  <c r="I1565" i="1"/>
  <c r="G1463" i="1"/>
  <c r="H1463" i="1"/>
  <c r="J1569" i="1"/>
  <c r="H1569" i="1"/>
  <c r="G1577" i="1"/>
  <c r="H1577" i="1"/>
  <c r="I1581" i="1"/>
  <c r="G1614" i="1"/>
  <c r="H1614" i="1"/>
  <c r="G1626" i="1"/>
  <c r="H1626" i="1"/>
  <c r="G1459" i="1"/>
  <c r="H1459" i="1"/>
  <c r="H1470" i="1"/>
  <c r="G1475" i="1"/>
  <c r="H1475" i="1"/>
  <c r="H1482" i="1"/>
  <c r="H1492" i="1"/>
  <c r="H1500" i="1"/>
  <c r="H1508" i="1"/>
  <c r="H1516" i="1"/>
  <c r="H1524" i="1"/>
  <c r="H1532" i="1"/>
  <c r="I1546" i="1"/>
  <c r="J1567" i="1"/>
  <c r="H1567" i="1"/>
  <c r="I1567" i="1" s="1"/>
  <c r="H1576" i="1"/>
  <c r="G1576" i="1"/>
  <c r="J1576" i="1"/>
  <c r="J1578" i="1"/>
  <c r="G1578" i="1"/>
  <c r="H1584" i="1"/>
  <c r="G1584" i="1"/>
  <c r="G1606" i="1"/>
  <c r="H1606" i="1"/>
  <c r="H1684" i="1"/>
  <c r="G1684" i="1"/>
  <c r="H1425" i="1"/>
  <c r="G1427" i="1"/>
  <c r="H1429" i="1"/>
  <c r="H1433" i="1"/>
  <c r="G1435" i="1"/>
  <c r="H1437" i="1"/>
  <c r="G1439" i="1"/>
  <c r="H1441" i="1"/>
  <c r="G1443" i="1"/>
  <c r="H1445" i="1"/>
  <c r="G1447" i="1"/>
  <c r="H1449" i="1"/>
  <c r="G1451" i="1"/>
  <c r="H1453" i="1"/>
  <c r="G1455" i="1"/>
  <c r="H1455" i="1"/>
  <c r="H1456" i="1"/>
  <c r="G1464" i="1"/>
  <c r="H1466" i="1"/>
  <c r="G1471" i="1"/>
  <c r="H1471" i="1"/>
  <c r="H1472" i="1"/>
  <c r="H1483" i="1"/>
  <c r="H1484" i="1"/>
  <c r="H1486" i="1"/>
  <c r="H1494" i="1"/>
  <c r="H1502" i="1"/>
  <c r="H1510" i="1"/>
  <c r="H1518" i="1"/>
  <c r="H1526" i="1"/>
  <c r="H1534" i="1"/>
  <c r="I1542" i="1"/>
  <c r="G1553" i="1"/>
  <c r="I1553" i="1" s="1"/>
  <c r="I1554" i="1"/>
  <c r="G1555" i="1"/>
  <c r="G1561" i="1"/>
  <c r="I1561" i="1" s="1"/>
  <c r="I1562" i="1"/>
  <c r="G1563" i="1"/>
  <c r="J1565" i="1"/>
  <c r="H1565" i="1"/>
  <c r="G1566" i="1"/>
  <c r="G1569" i="1"/>
  <c r="J1575" i="1"/>
  <c r="H1575" i="1"/>
  <c r="I1575" i="1" s="1"/>
  <c r="G1579" i="1"/>
  <c r="I1579" i="1" s="1"/>
  <c r="G1598" i="1"/>
  <c r="H1598" i="1"/>
  <c r="G1426" i="1"/>
  <c r="G1430" i="1"/>
  <c r="G1434" i="1"/>
  <c r="G1438" i="1"/>
  <c r="G1442" i="1"/>
  <c r="G1446" i="1"/>
  <c r="G1450" i="1"/>
  <c r="G1454" i="1"/>
  <c r="G1460" i="1"/>
  <c r="G1467" i="1"/>
  <c r="H1467" i="1"/>
  <c r="G1476" i="1"/>
  <c r="H1487" i="1"/>
  <c r="H1495" i="1"/>
  <c r="H1503" i="1"/>
  <c r="H1511" i="1"/>
  <c r="H1519" i="1"/>
  <c r="H1527" i="1"/>
  <c r="H1535" i="1"/>
  <c r="H1547" i="1"/>
  <c r="I1550" i="1"/>
  <c r="J1553" i="1"/>
  <c r="I1558" i="1"/>
  <c r="J1561" i="1"/>
  <c r="J1573" i="1"/>
  <c r="H1573" i="1"/>
  <c r="I1573" i="1" s="1"/>
  <c r="G1574" i="1"/>
  <c r="H1578" i="1"/>
  <c r="J1579" i="1"/>
  <c r="G1586" i="1"/>
  <c r="H1586" i="1"/>
  <c r="G1590" i="1"/>
  <c r="H1590" i="1"/>
  <c r="G1634" i="1"/>
  <c r="H1634" i="1"/>
  <c r="G1642" i="1"/>
  <c r="H1642" i="1"/>
  <c r="G1650" i="1"/>
  <c r="H1650" i="1"/>
  <c r="G1658" i="1"/>
  <c r="H1658" i="1"/>
  <c r="G1666" i="1"/>
  <c r="H1666" i="1"/>
  <c r="G1674" i="1"/>
  <c r="H1674" i="1"/>
  <c r="G1457" i="1"/>
  <c r="G1461" i="1"/>
  <c r="G1465" i="1"/>
  <c r="G1469" i="1"/>
  <c r="G1473" i="1"/>
  <c r="G1477" i="1"/>
  <c r="G1481" i="1"/>
  <c r="G1489" i="1"/>
  <c r="G1493" i="1"/>
  <c r="G1497" i="1"/>
  <c r="G1501" i="1"/>
  <c r="G1505" i="1"/>
  <c r="G1509" i="1"/>
  <c r="G1513" i="1"/>
  <c r="G1517" i="1"/>
  <c r="G1521" i="1"/>
  <c r="G1525" i="1"/>
  <c r="G1529" i="1"/>
  <c r="G1533" i="1"/>
  <c r="G1541" i="1"/>
  <c r="I1541" i="1" s="1"/>
  <c r="J1541" i="1"/>
  <c r="G1545" i="1"/>
  <c r="I1545" i="1" s="1"/>
  <c r="J1545" i="1"/>
  <c r="G1548" i="1"/>
  <c r="I1548" i="1" s="1"/>
  <c r="G1552" i="1"/>
  <c r="I1552" i="1" s="1"/>
  <c r="H1556" i="1"/>
  <c r="G1560" i="1"/>
  <c r="I1560" i="1" s="1"/>
  <c r="H1564" i="1"/>
  <c r="I1564" i="1" s="1"/>
  <c r="J1564" i="1"/>
  <c r="H1568" i="1"/>
  <c r="I1568" i="1" s="1"/>
  <c r="J1568" i="1"/>
  <c r="I1580" i="1"/>
  <c r="H1623" i="1"/>
  <c r="G1623" i="1"/>
  <c r="H1631" i="1"/>
  <c r="G1631" i="1"/>
  <c r="H1639" i="1"/>
  <c r="G1639" i="1"/>
  <c r="H1647" i="1"/>
  <c r="G1647" i="1"/>
  <c r="H1655" i="1"/>
  <c r="G1655" i="1"/>
  <c r="H1663" i="1"/>
  <c r="G1663" i="1"/>
  <c r="H1671" i="1"/>
  <c r="G1671" i="1"/>
  <c r="H1679" i="1"/>
  <c r="G1679" i="1"/>
  <c r="G1479" i="1"/>
  <c r="G1483" i="1"/>
  <c r="G1487" i="1"/>
  <c r="G1491" i="1"/>
  <c r="G1495" i="1"/>
  <c r="G1499" i="1"/>
  <c r="G1503" i="1"/>
  <c r="G1507" i="1"/>
  <c r="G1511" i="1"/>
  <c r="G1515" i="1"/>
  <c r="G1519" i="1"/>
  <c r="G1523" i="1"/>
  <c r="G1527" i="1"/>
  <c r="G1531" i="1"/>
  <c r="G1535" i="1"/>
  <c r="G1539" i="1"/>
  <c r="G1543" i="1"/>
  <c r="I1543" i="1" s="1"/>
  <c r="J1543" i="1"/>
  <c r="G1547" i="1"/>
  <c r="H1566" i="1"/>
  <c r="J1566" i="1"/>
  <c r="H1570" i="1"/>
  <c r="I1570" i="1" s="1"/>
  <c r="J1570" i="1"/>
  <c r="H1574" i="1"/>
  <c r="J1574" i="1"/>
  <c r="H1581" i="1"/>
  <c r="G1582" i="1"/>
  <c r="H1636" i="1"/>
  <c r="G1636" i="1"/>
  <c r="H1644" i="1"/>
  <c r="G1644" i="1"/>
  <c r="H1652" i="1"/>
  <c r="G1652" i="1"/>
  <c r="H1660" i="1"/>
  <c r="G1660" i="1"/>
  <c r="H1668" i="1"/>
  <c r="G1668" i="1"/>
  <c r="H1676" i="1"/>
  <c r="G1676" i="1"/>
  <c r="E308" i="4"/>
  <c r="F164" i="4"/>
  <c r="F263" i="4"/>
  <c r="D262" i="4"/>
  <c r="F373" i="4"/>
  <c r="F536" i="4"/>
  <c r="E647" i="4"/>
  <c r="D641" i="1" s="1"/>
  <c r="H315" i="9"/>
  <c r="H316" i="9"/>
  <c r="E147" i="5"/>
  <c r="D1152" i="1" s="1"/>
  <c r="H336" i="9"/>
  <c r="E177" i="5"/>
  <c r="D7" i="4"/>
  <c r="D106" i="4"/>
  <c r="F135" i="4"/>
  <c r="D202" i="4"/>
  <c r="D230" i="4"/>
  <c r="F274" i="4"/>
  <c r="D273" i="4"/>
  <c r="D309" i="4"/>
  <c r="D361" i="4"/>
  <c r="F412" i="4"/>
  <c r="D597" i="4"/>
  <c r="E156" i="9"/>
  <c r="B156" i="9" s="1"/>
  <c r="E629" i="4"/>
  <c r="D623" i="1" s="1"/>
  <c r="F150" i="5"/>
  <c r="F237" i="5"/>
  <c r="D219" i="5"/>
  <c r="F260" i="5"/>
  <c r="D255" i="5"/>
  <c r="E89" i="6"/>
  <c r="D1485" i="1" s="1"/>
  <c r="D82" i="4"/>
  <c r="D140" i="4"/>
  <c r="F523" i="4"/>
  <c r="G314" i="9"/>
  <c r="F89" i="5"/>
  <c r="D274" i="5"/>
  <c r="F277" i="5"/>
  <c r="F36" i="6"/>
  <c r="D35" i="6"/>
  <c r="D89" i="6"/>
  <c r="F115" i="6"/>
  <c r="G346" i="9"/>
  <c r="E346" i="9" s="1"/>
  <c r="H33" i="3"/>
  <c r="G1591" i="1"/>
  <c r="H1594" i="1"/>
  <c r="G1599" i="1"/>
  <c r="H1602" i="1"/>
  <c r="G1607" i="1"/>
  <c r="H1610" i="1"/>
  <c r="G1615" i="1"/>
  <c r="H1618" i="1"/>
  <c r="G1683" i="1"/>
  <c r="H1686" i="1"/>
  <c r="D49" i="4"/>
  <c r="E125" i="4"/>
  <c r="E6" i="4" s="1"/>
  <c r="H24" i="9"/>
  <c r="G24" i="9"/>
  <c r="F178" i="4"/>
  <c r="E202" i="4"/>
  <c r="D198" i="1" s="1"/>
  <c r="F269" i="4"/>
  <c r="F437" i="4"/>
  <c r="D431" i="4"/>
  <c r="D466" i="4"/>
  <c r="D491" i="4"/>
  <c r="E571" i="4"/>
  <c r="D565" i="1" s="1"/>
  <c r="F607" i="4"/>
  <c r="F71" i="5"/>
  <c r="E70" i="5"/>
  <c r="F136" i="5"/>
  <c r="D135" i="5"/>
  <c r="G336" i="9"/>
  <c r="F178" i="5"/>
  <c r="F204" i="5"/>
  <c r="D203" i="5"/>
  <c r="D177" i="5" s="1"/>
  <c r="D5" i="6"/>
  <c r="E35" i="6"/>
  <c r="F114" i="6"/>
  <c r="D6" i="8"/>
  <c r="C1585" i="1"/>
  <c r="D51" i="8"/>
  <c r="H310" i="9"/>
  <c r="G310" i="9"/>
  <c r="H309" i="9"/>
  <c r="M228" i="9"/>
  <c r="H308" i="9"/>
  <c r="E308" i="9" s="1"/>
  <c r="B308" i="9" s="1"/>
  <c r="L228" i="9"/>
  <c r="G226" i="9"/>
  <c r="E226" i="9" s="1"/>
  <c r="B226" i="9" s="1"/>
  <c r="G224" i="9"/>
  <c r="E224" i="9" s="1"/>
  <c r="B224" i="9" s="1"/>
  <c r="G222" i="9"/>
  <c r="E222" i="9" s="1"/>
  <c r="B222" i="9" s="1"/>
  <c r="G220" i="9"/>
  <c r="E220" i="9" s="1"/>
  <c r="B220" i="9" s="1"/>
  <c r="G218" i="9"/>
  <c r="E218" i="9" s="1"/>
  <c r="B218" i="9" s="1"/>
  <c r="G179" i="9"/>
  <c r="G178" i="9"/>
  <c r="E178" i="9" s="1"/>
  <c r="B178" i="9" s="1"/>
  <c r="G177" i="9"/>
  <c r="E177" i="9" s="1"/>
  <c r="B177" i="9" s="1"/>
  <c r="G176" i="9"/>
  <c r="E176" i="9" s="1"/>
  <c r="B176" i="9" s="1"/>
  <c r="G175" i="9"/>
  <c r="E175" i="9" s="1"/>
  <c r="B175" i="9" s="1"/>
  <c r="G174" i="9"/>
  <c r="E174" i="9" s="1"/>
  <c r="B174" i="9" s="1"/>
  <c r="G301" i="9"/>
  <c r="E301" i="9" s="1"/>
  <c r="B301"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E309" i="9" s="1"/>
  <c r="B309" i="9" s="1"/>
  <c r="G227" i="9"/>
  <c r="E227" i="9" s="1"/>
  <c r="B227" i="9" s="1"/>
  <c r="G225" i="9"/>
  <c r="E225" i="9" s="1"/>
  <c r="B225" i="9" s="1"/>
  <c r="G223" i="9"/>
  <c r="E223" i="9" s="1"/>
  <c r="B223" i="9" s="1"/>
  <c r="G221" i="9"/>
  <c r="E221" i="9" s="1"/>
  <c r="B221" i="9" s="1"/>
  <c r="G219" i="9"/>
  <c r="E219" i="9" s="1"/>
  <c r="B219"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217" i="9"/>
  <c r="E217" i="9" s="1"/>
  <c r="B217" i="9" s="1"/>
  <c r="G180" i="9"/>
  <c r="E180" i="9" s="1"/>
  <c r="B180" i="9" s="1"/>
  <c r="H179" i="9"/>
  <c r="I10" i="9"/>
  <c r="E27" i="9"/>
  <c r="B27" i="9" s="1"/>
  <c r="E31" i="9"/>
  <c r="B31" i="9" s="1"/>
  <c r="E35" i="9"/>
  <c r="B35" i="9" s="1"/>
  <c r="E39" i="9"/>
  <c r="B39" i="9" s="1"/>
  <c r="E43" i="9"/>
  <c r="B43" i="9" s="1"/>
  <c r="D648" i="4"/>
  <c r="H314" i="9"/>
  <c r="E88" i="5"/>
  <c r="D1093" i="1" s="1"/>
  <c r="G315" i="9"/>
  <c r="G316" i="9"/>
  <c r="D147" i="5"/>
  <c r="F171" i="5"/>
  <c r="B49" i="9"/>
  <c r="B40" i="9"/>
  <c r="B44" i="9"/>
  <c r="B48" i="9"/>
  <c r="E146" i="9"/>
  <c r="B146" i="9" s="1"/>
  <c r="B286" i="9"/>
  <c r="E307" i="9"/>
  <c r="B307" i="9" s="1"/>
  <c r="B318" i="9"/>
  <c r="F239" i="9"/>
  <c r="B239" i="9" s="1"/>
  <c r="F247" i="9"/>
  <c r="B247" i="9" s="1"/>
  <c r="F255" i="9"/>
  <c r="B255" i="9" s="1"/>
  <c r="F271" i="9"/>
  <c r="B271" i="9" s="1"/>
  <c r="B276" i="9"/>
  <c r="F279" i="9"/>
  <c r="B279" i="9" s="1"/>
  <c r="F287" i="9"/>
  <c r="B287" i="9" s="1"/>
  <c r="F298" i="9"/>
  <c r="E312" i="9"/>
  <c r="B312" i="9" s="1"/>
  <c r="B274" i="9"/>
  <c r="B281" i="9"/>
  <c r="B282" i="9"/>
  <c r="B289" i="9"/>
  <c r="B294" i="9"/>
  <c r="F235" i="9"/>
  <c r="B235" i="9" s="1"/>
  <c r="H1604" i="1" l="1"/>
  <c r="D1571" i="1"/>
  <c r="I35" i="3"/>
  <c r="E251" i="5"/>
  <c r="I25" i="3" s="1"/>
  <c r="E315" i="9"/>
  <c r="B315" i="9" s="1"/>
  <c r="E336" i="9"/>
  <c r="B336" i="9" s="1"/>
  <c r="E316" i="9"/>
  <c r="B316" i="9" s="1"/>
  <c r="E7" i="5"/>
  <c r="I22" i="3" s="1"/>
  <c r="H1040" i="1"/>
  <c r="G1040" i="1"/>
  <c r="F12" i="5"/>
  <c r="C1017" i="1"/>
  <c r="H1013" i="1"/>
  <c r="G1013" i="1"/>
  <c r="G421" i="1"/>
  <c r="E24" i="9"/>
  <c r="E418" i="4"/>
  <c r="D413" i="1" s="1"/>
  <c r="H422" i="1"/>
  <c r="G422" i="1"/>
  <c r="G160" i="1"/>
  <c r="E152" i="4"/>
  <c r="E299" i="4" s="1"/>
  <c r="E300" i="4" s="1"/>
  <c r="D296" i="1" s="1"/>
  <c r="F153" i="4"/>
  <c r="G149" i="1"/>
  <c r="H149" i="1"/>
  <c r="G150" i="1"/>
  <c r="H150" i="1"/>
  <c r="H64" i="1"/>
  <c r="G64" i="1"/>
  <c r="F177" i="5"/>
  <c r="H24" i="3"/>
  <c r="C1181" i="1"/>
  <c r="I17" i="3"/>
  <c r="E422" i="4"/>
  <c r="D2" i="1"/>
  <c r="G565" i="1"/>
  <c r="H565" i="1"/>
  <c r="B24" i="9"/>
  <c r="H28" i="3"/>
  <c r="F35" i="6"/>
  <c r="C1431" i="1"/>
  <c r="F82" i="4"/>
  <c r="C78" i="1"/>
  <c r="G339" i="9"/>
  <c r="E339" i="9" s="1"/>
  <c r="B339" i="9" s="1"/>
  <c r="F219" i="5"/>
  <c r="C1223" i="1"/>
  <c r="G623" i="1"/>
  <c r="H623" i="1"/>
  <c r="I24" i="3"/>
  <c r="D1181" i="1"/>
  <c r="I1578" i="1"/>
  <c r="H22" i="3"/>
  <c r="C1012" i="1"/>
  <c r="F648" i="4"/>
  <c r="C642" i="1"/>
  <c r="E179" i="9"/>
  <c r="B179" i="9" s="1"/>
  <c r="D45" i="8"/>
  <c r="C1628" i="1"/>
  <c r="I28" i="3"/>
  <c r="D1431" i="1"/>
  <c r="E69" i="5"/>
  <c r="D1075" i="1"/>
  <c r="F491" i="4"/>
  <c r="C485" i="1"/>
  <c r="B346" i="9"/>
  <c r="E345" i="9"/>
  <c r="I10" i="3" s="1"/>
  <c r="E314" i="9"/>
  <c r="B314" i="9" s="1"/>
  <c r="D360" i="4"/>
  <c r="F361" i="4"/>
  <c r="C356" i="1"/>
  <c r="F230" i="4"/>
  <c r="C226" i="1"/>
  <c r="F106" i="4"/>
  <c r="C102" i="1"/>
  <c r="I1574" i="1"/>
  <c r="I1569" i="1"/>
  <c r="G1093" i="1"/>
  <c r="H1093" i="1"/>
  <c r="H1585" i="1"/>
  <c r="G1585" i="1"/>
  <c r="D141" i="6"/>
  <c r="H27" i="3"/>
  <c r="F5" i="6"/>
  <c r="C1401" i="1"/>
  <c r="F466" i="4"/>
  <c r="C460" i="1"/>
  <c r="F125" i="4"/>
  <c r="D121" i="1"/>
  <c r="D251" i="5"/>
  <c r="F255" i="5"/>
  <c r="C1259" i="1"/>
  <c r="F597" i="4"/>
  <c r="C591" i="1"/>
  <c r="D308" i="4"/>
  <c r="F309" i="4"/>
  <c r="C304" i="1"/>
  <c r="F202" i="4"/>
  <c r="C198" i="1"/>
  <c r="F7" i="4"/>
  <c r="D6" i="4"/>
  <c r="C3" i="1"/>
  <c r="G641" i="1"/>
  <c r="H641" i="1"/>
  <c r="F262" i="4"/>
  <c r="C258" i="1"/>
  <c r="F647" i="4"/>
  <c r="I1566" i="1"/>
  <c r="F147" i="5"/>
  <c r="C1152" i="1"/>
  <c r="F228" i="9"/>
  <c r="B228" i="9" s="1"/>
  <c r="E310" i="9"/>
  <c r="B310" i="9" s="1"/>
  <c r="D44" i="8"/>
  <c r="C1583" i="1"/>
  <c r="G338" i="9"/>
  <c r="E338" i="9" s="1"/>
  <c r="B338" i="9" s="1"/>
  <c r="F203" i="5"/>
  <c r="C1207" i="1"/>
  <c r="F135" i="5"/>
  <c r="C1140" i="1"/>
  <c r="F431" i="4"/>
  <c r="D430" i="4"/>
  <c r="C425" i="1"/>
  <c r="F49" i="4"/>
  <c r="C45" i="1"/>
  <c r="F89" i="6"/>
  <c r="C1485" i="1"/>
  <c r="F274" i="5"/>
  <c r="C1278" i="1"/>
  <c r="F140" i="4"/>
  <c r="C136" i="1"/>
  <c r="F70" i="5"/>
  <c r="E535" i="4"/>
  <c r="F273" i="4"/>
  <c r="C269" i="1"/>
  <c r="D152" i="4"/>
  <c r="E141" i="6"/>
  <c r="D535" i="4"/>
  <c r="E417" i="4"/>
  <c r="D412" i="1" s="1"/>
  <c r="D303" i="1"/>
  <c r="D69" i="5"/>
  <c r="D6" i="5" s="1"/>
  <c r="I1576" i="1"/>
  <c r="G343" i="9" l="1"/>
  <c r="E343" i="9" s="1"/>
  <c r="B343" i="9" s="1"/>
  <c r="G1571" i="1"/>
  <c r="H1571" i="1"/>
  <c r="E176" i="5"/>
  <c r="D1180" i="1" s="1"/>
  <c r="D1255" i="1"/>
  <c r="F7" i="5"/>
  <c r="D1012" i="1"/>
  <c r="H1012" i="1" s="1"/>
  <c r="G1017" i="1"/>
  <c r="H1017" i="1"/>
  <c r="I18" i="3"/>
  <c r="D148" i="1"/>
  <c r="C1011" i="1"/>
  <c r="E640" i="4"/>
  <c r="D634" i="1" s="1"/>
  <c r="D529" i="1"/>
  <c r="E639" i="4"/>
  <c r="D633" i="1" s="1"/>
  <c r="G1259" i="1"/>
  <c r="H1259" i="1"/>
  <c r="G642" i="1"/>
  <c r="H642" i="1"/>
  <c r="G1431" i="1"/>
  <c r="H1431" i="1"/>
  <c r="I31" i="3"/>
  <c r="D1537" i="1"/>
  <c r="G1278" i="1"/>
  <c r="H1278" i="1"/>
  <c r="F152" i="4"/>
  <c r="H18" i="3"/>
  <c r="D299" i="4"/>
  <c r="C148" i="1"/>
  <c r="G1140" i="1"/>
  <c r="H1140" i="1"/>
  <c r="G269" i="1"/>
  <c r="H269" i="1"/>
  <c r="G136" i="1"/>
  <c r="H136" i="1"/>
  <c r="G1485" i="1"/>
  <c r="H1485" i="1"/>
  <c r="G425" i="1"/>
  <c r="H425" i="1"/>
  <c r="H1583" i="1"/>
  <c r="G1583" i="1"/>
  <c r="G198" i="1"/>
  <c r="H198" i="1"/>
  <c r="D417" i="4"/>
  <c r="F308" i="4"/>
  <c r="C303" i="1"/>
  <c r="G460" i="1"/>
  <c r="H460" i="1"/>
  <c r="G102" i="1"/>
  <c r="H102" i="1"/>
  <c r="G356" i="1"/>
  <c r="H356" i="1"/>
  <c r="G1075" i="1"/>
  <c r="H1075" i="1"/>
  <c r="H1628" i="1"/>
  <c r="G1628" i="1"/>
  <c r="E423" i="4"/>
  <c r="E301" i="4"/>
  <c r="D297" i="1" s="1"/>
  <c r="D295" i="1"/>
  <c r="E643" i="4"/>
  <c r="D417" i="1"/>
  <c r="D640" i="4"/>
  <c r="F535" i="4"/>
  <c r="C529" i="1"/>
  <c r="F430" i="4"/>
  <c r="D639" i="4"/>
  <c r="C424" i="1"/>
  <c r="G1207" i="1"/>
  <c r="H1207" i="1"/>
  <c r="K1481" i="9"/>
  <c r="G344" i="9"/>
  <c r="E344" i="9" s="1"/>
  <c r="B344" i="9" s="1"/>
  <c r="C1621" i="1"/>
  <c r="I39" i="3"/>
  <c r="H19" i="9"/>
  <c r="E19" i="9" s="1"/>
  <c r="B19" i="9" s="1"/>
  <c r="G1152" i="1"/>
  <c r="H1152" i="1"/>
  <c r="G258" i="1"/>
  <c r="H258" i="1"/>
  <c r="G3" i="1"/>
  <c r="H3" i="1"/>
  <c r="G591" i="1"/>
  <c r="H591" i="1"/>
  <c r="H25" i="3"/>
  <c r="F251" i="5"/>
  <c r="C1255" i="1"/>
  <c r="H31" i="3"/>
  <c r="F141" i="6"/>
  <c r="C1537" i="1"/>
  <c r="I23" i="3"/>
  <c r="D1074" i="1"/>
  <c r="E6" i="5"/>
  <c r="I40" i="3"/>
  <c r="C1622" i="1"/>
  <c r="G78" i="1"/>
  <c r="H78" i="1"/>
  <c r="D176" i="5"/>
  <c r="F69" i="5"/>
  <c r="H23" i="3"/>
  <c r="C1074" i="1"/>
  <c r="G45" i="1"/>
  <c r="H45" i="1"/>
  <c r="D422" i="4"/>
  <c r="D300" i="4"/>
  <c r="F6" i="4"/>
  <c r="H17" i="3"/>
  <c r="C2" i="1"/>
  <c r="G304" i="1"/>
  <c r="H304" i="1"/>
  <c r="G121" i="1"/>
  <c r="H121" i="1"/>
  <c r="H9" i="3"/>
  <c r="G1401" i="1"/>
  <c r="H1401" i="1"/>
  <c r="G348" i="9"/>
  <c r="E348" i="9" s="1"/>
  <c r="G226" i="1"/>
  <c r="H226" i="1"/>
  <c r="F360" i="4"/>
  <c r="D418" i="4"/>
  <c r="C355" i="1"/>
  <c r="G485" i="1"/>
  <c r="H485" i="1"/>
  <c r="G1223" i="1"/>
  <c r="H1223" i="1"/>
  <c r="G1181" i="1"/>
  <c r="H1181" i="1"/>
  <c r="G1012" i="1" l="1"/>
  <c r="G355" i="1"/>
  <c r="H355" i="1"/>
  <c r="G1537" i="1"/>
  <c r="H1537" i="1"/>
  <c r="H1621" i="1"/>
  <c r="G1621" i="1"/>
  <c r="G529" i="1"/>
  <c r="H529" i="1"/>
  <c r="E342" i="9"/>
  <c r="D423" i="4"/>
  <c r="D301" i="4"/>
  <c r="F299" i="4"/>
  <c r="C295" i="1"/>
  <c r="H299" i="9"/>
  <c r="D1011" i="1"/>
  <c r="H8" i="3" s="1"/>
  <c r="G424" i="1"/>
  <c r="H424" i="1"/>
  <c r="G303" i="1"/>
  <c r="H303" i="1"/>
  <c r="F6" i="5"/>
  <c r="K3" i="9"/>
  <c r="F300" i="4"/>
  <c r="C296" i="1"/>
  <c r="F176" i="5"/>
  <c r="C1180" i="1"/>
  <c r="F639" i="4"/>
  <c r="C633" i="1"/>
  <c r="F640" i="4"/>
  <c r="C634" i="1"/>
  <c r="D637" i="1"/>
  <c r="E644" i="4"/>
  <c r="E645" i="4" s="1"/>
  <c r="E425" i="4"/>
  <c r="D420" i="1" s="1"/>
  <c r="D418" i="1"/>
  <c r="H20" i="9"/>
  <c r="H11" i="3"/>
  <c r="G299" i="9"/>
  <c r="F418" i="4"/>
  <c r="C413" i="1"/>
  <c r="E347" i="9"/>
  <c r="I9" i="3" s="1"/>
  <c r="B348" i="9"/>
  <c r="G2" i="1"/>
  <c r="H2" i="1"/>
  <c r="F422" i="4"/>
  <c r="D643" i="4"/>
  <c r="D424" i="4"/>
  <c r="C417" i="1"/>
  <c r="G1074" i="1"/>
  <c r="H1074" i="1"/>
  <c r="G1622" i="1"/>
  <c r="H1622" i="1"/>
  <c r="G1255" i="1"/>
  <c r="H1255" i="1"/>
  <c r="E424" i="4"/>
  <c r="D419" i="1" s="1"/>
  <c r="F417" i="4"/>
  <c r="C412" i="1"/>
  <c r="G148" i="1"/>
  <c r="H148" i="1"/>
  <c r="G306" i="9"/>
  <c r="E306" i="9" s="1"/>
  <c r="B306" i="9" s="1"/>
  <c r="E299" i="9" l="1"/>
  <c r="B299" i="9" s="1"/>
  <c r="H1011" i="1"/>
  <c r="D639" i="1"/>
  <c r="M3" i="9"/>
  <c r="G413" i="1"/>
  <c r="H413" i="1"/>
  <c r="G633" i="1"/>
  <c r="H633" i="1"/>
  <c r="G296" i="1"/>
  <c r="H296" i="1"/>
  <c r="G1011" i="1"/>
  <c r="F301" i="4"/>
  <c r="C297" i="1"/>
  <c r="G417" i="1"/>
  <c r="H417" i="1"/>
  <c r="F424" i="4"/>
  <c r="C419" i="1"/>
  <c r="F643" i="4"/>
  <c r="D645" i="4"/>
  <c r="C637" i="1"/>
  <c r="D644" i="4"/>
  <c r="F423" i="4"/>
  <c r="D425" i="4"/>
  <c r="C418" i="1"/>
  <c r="G20" i="9"/>
  <c r="E20" i="9" s="1"/>
  <c r="B20" i="9" s="1"/>
  <c r="E646" i="4"/>
  <c r="D638" i="1"/>
  <c r="G412" i="1"/>
  <c r="H412" i="1"/>
  <c r="G634" i="1"/>
  <c r="H634" i="1"/>
  <c r="G1180" i="1"/>
  <c r="H1180" i="1"/>
  <c r="G295" i="1"/>
  <c r="H295" i="1"/>
  <c r="N3" i="9"/>
  <c r="I11" i="3"/>
  <c r="G418" i="1" l="1"/>
  <c r="H418" i="1"/>
  <c r="G637" i="1"/>
  <c r="H637" i="1"/>
  <c r="F425" i="4"/>
  <c r="C420" i="1"/>
  <c r="F645" i="4"/>
  <c r="C639" i="1"/>
  <c r="H334" i="9"/>
  <c r="G334" i="9"/>
  <c r="E650" i="4"/>
  <c r="D640" i="1"/>
  <c r="D646" i="4"/>
  <c r="D649" i="4" s="1"/>
  <c r="F644" i="4"/>
  <c r="C638" i="1"/>
  <c r="G419" i="1"/>
  <c r="H419" i="1"/>
  <c r="G297" i="1"/>
  <c r="H297" i="1"/>
  <c r="E649" i="4"/>
  <c r="F649" i="4" l="1"/>
  <c r="H19" i="3"/>
  <c r="C643" i="1"/>
  <c r="G638" i="1"/>
  <c r="H638" i="1"/>
  <c r="I20" i="3"/>
  <c r="D644" i="1"/>
  <c r="E334" i="9"/>
  <c r="I19" i="3"/>
  <c r="D643" i="1"/>
  <c r="F646" i="4"/>
  <c r="D650" i="4"/>
  <c r="C640" i="1"/>
  <c r="G297" i="9"/>
  <c r="E297" i="9" s="1"/>
  <c r="B297" i="9" s="1"/>
  <c r="G420" i="1"/>
  <c r="H420" i="1"/>
  <c r="G639" i="1"/>
  <c r="H639" i="1"/>
  <c r="G640" i="1" l="1"/>
  <c r="H640" i="1"/>
  <c r="H7" i="3"/>
  <c r="F650" i="4"/>
  <c r="H20" i="3"/>
  <c r="C644" i="1"/>
  <c r="B334" i="9"/>
  <c r="E298" i="9"/>
  <c r="I8" i="3" s="1"/>
  <c r="G643" i="1"/>
  <c r="H643" i="1"/>
  <c r="J3" i="9" l="1"/>
  <c r="G644" i="1"/>
  <c r="H644" i="1"/>
  <c r="G295" i="9" l="1"/>
  <c r="L293" i="9"/>
  <c r="F293" i="9" s="1"/>
  <c r="H295" i="9"/>
  <c r="G18" i="9"/>
  <c r="H18" i="9"/>
  <c r="G17" i="9"/>
  <c r="K10" i="9"/>
  <c r="K13" i="9"/>
  <c r="I7" i="9"/>
  <c r="K8" i="9"/>
  <c r="L16" i="9"/>
  <c r="J12" i="9"/>
  <c r="J9" i="9"/>
  <c r="M15" i="9"/>
  <c r="H17" i="9"/>
  <c r="J8" i="9"/>
  <c r="H16" i="9"/>
  <c r="I17" i="9"/>
  <c r="I6" i="9"/>
  <c r="I5" i="9"/>
  <c r="I8" i="9"/>
  <c r="I11" i="9"/>
  <c r="J6" i="9"/>
  <c r="K12" i="9"/>
  <c r="G22" i="9"/>
  <c r="M16" i="9"/>
  <c r="K11" i="9"/>
  <c r="J17" i="9"/>
  <c r="L15" i="9"/>
  <c r="I9" i="9"/>
  <c r="G16" i="9"/>
  <c r="G15" i="9"/>
  <c r="I12" i="9"/>
  <c r="J7" i="9"/>
  <c r="J10" i="9"/>
  <c r="K5" i="9"/>
  <c r="J13" i="9"/>
  <c r="K7" i="9"/>
  <c r="H22" i="9"/>
  <c r="G21" i="9"/>
  <c r="I13" i="9"/>
  <c r="H21" i="9"/>
  <c r="J11" i="9"/>
  <c r="K6" i="9"/>
  <c r="K9" i="9"/>
  <c r="J5" i="9"/>
  <c r="H15" i="9"/>
  <c r="E10" i="9" l="1"/>
  <c r="B10" i="9" s="1"/>
  <c r="F15" i="9"/>
  <c r="E16" i="9"/>
  <c r="E13" i="9"/>
  <c r="B13" i="9" s="1"/>
  <c r="E12" i="9"/>
  <c r="B12" i="9" s="1"/>
  <c r="E8" i="9"/>
  <c r="B8" i="9" s="1"/>
  <c r="E21" i="9"/>
  <c r="B21" i="9" s="1"/>
  <c r="E18" i="9"/>
  <c r="B18" i="9" s="1"/>
  <c r="E15" i="9"/>
  <c r="E5" i="9"/>
  <c r="E6" i="9"/>
  <c r="B6" i="9" s="1"/>
  <c r="F16" i="9"/>
  <c r="E9" i="9"/>
  <c r="B9" i="9" s="1"/>
  <c r="E11" i="9"/>
  <c r="B11" i="9" s="1"/>
  <c r="E17" i="9"/>
  <c r="B17" i="9" s="1"/>
  <c r="B293" i="9"/>
  <c r="F23" i="9"/>
  <c r="E22" i="9"/>
  <c r="B22" i="9" s="1"/>
  <c r="E7" i="9"/>
  <c r="B7" i="9" s="1"/>
  <c r="E295"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<sst xmlns="http://schemas.openxmlformats.org/spreadsheetml/2006/main" count="4733" uniqueCount="3656">
  <si>
    <t>Obveznik:</t>
  </si>
  <si>
    <t>8344 - O.Š. DEŽANOVAC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</si>
  <si>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</si>
  <si>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</si>
  <si>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</si>
  <si>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</si>
  <si>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</si>
  <si>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</si>
  <si>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</si>
  <si>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</si>
  <si>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</si>
  <si>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</si>
  <si>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</si>
  <si>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</si>
  <si>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</si>
  <si>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</si>
  <si>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</si>
  <si>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</si>
  <si>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</si>
  <si>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</si>
  <si>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</si>
  <si>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</si>
  <si>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</si>
  <si>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</si>
  <si>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</si>
  <si>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</si>
  <si>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</si>
  <si>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</si>
  <si>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</si>
  <si>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</si>
  <si>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</si>
  <si>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</si>
  <si>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</si>
  <si>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</si>
  <si>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</si>
  <si>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</si>
  <si>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</si>
  <si>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</si>
  <si>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</si>
  <si>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</si>
  <si>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</si>
  <si>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</si>
  <si>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</si>
  <si>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</si>
  <si>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</si>
  <si>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</si>
  <si>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</si>
  <si>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</si>
  <si>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</si>
  <si>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</si>
  <si>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</si>
  <si>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</si>
  <si>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</si>
  <si>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</si>
  <si>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</si>
  <si>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</si>
  <si>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</si>
  <si>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</si>
  <si>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</si>
  <si>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</si>
  <si>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</si>
  <si>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</si>
  <si>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</si>
  <si>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</si>
  <si>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</si>
  <si>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</si>
  <si>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</si>
  <si>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</si>
  <si>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</si>
  <si>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</si>
  <si>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</si>
  <si>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</si>
  <si>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</si>
  <si>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</si>
  <si>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</si>
  <si>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</si>
  <si>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</si>
  <si>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</si>
  <si>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</si>
  <si>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</si>
  <si>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</si>
  <si>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</si>
  <si>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</si>
  <si>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</si>
  <si>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</si>
  <si>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</si>
  <si>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</si>
  <si>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</si>
  <si>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</si>
  <si>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</si>
  <si>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</si>
  <si>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</si>
  <si>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</si>
  <si>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</si>
  <si>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</si>
  <si>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</si>
  <si>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</si>
  <si>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</si>
  <si>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</si>
  <si>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</si>
  <si>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</si>
  <si>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</si>
  <si>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</si>
  <si>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</si>
  <si>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</si>
  <si>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</si>
  <si>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</si>
  <si>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</si>
  <si>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</si>
  <si>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</si>
  <si>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</si>
  <si>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</si>
  <si>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</si>
  <si>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</si>
  <si>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</si>
  <si>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</si>
  <si>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</si>
  <si>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</si>
  <si>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</si>
  <si>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</si>
  <si>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</si>
  <si>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</si>
  <si>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</si>
  <si>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</si>
  <si>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</si>
  <si>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</si>
  <si>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</si>
  <si>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</si>
  <si>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</si>
  <si>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</si>
  <si>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</si>
  <si>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</si>
  <si>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</si>
  <si>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</si>
  <si>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</si>
  <si>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</si>
  <si>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</si>
  <si>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</si>
  <si>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</si>
  <si>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</si>
  <si>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</si>
  <si>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</si>
  <si>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</si>
  <si>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</si>
  <si>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</si>
  <si>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</si>
  <si>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</si>
  <si>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</si>
  <si>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</si>
  <si>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</si>
  <si>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</si>
  <si>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</si>
  <si>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</si>
  <si>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</si>
  <si>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</si>
  <si>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</si>
  <si>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</si>
  <si>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</si>
  <si>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</si>
  <si>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</si>
  <si>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</si>
  <si>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</si>
  <si>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</si>
  <si>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</si>
  <si>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</si>
  <si>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</si>
  <si>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</si>
  <si>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</si>
  <si>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</si>
  <si>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</si>
  <si>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</si>
  <si>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</si>
  <si>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</si>
  <si>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</si>
  <si>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</si>
  <si>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</si>
  <si>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</si>
  <si>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</si>
  <si>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</si>
  <si>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</si>
  <si>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</si>
  <si>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</si>
  <si>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</si>
  <si>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</si>
  <si>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</si>
  <si>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</si>
  <si>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</si>
  <si>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</si>
  <si>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</si>
  <si>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</si>
  <si>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</si>
  <si>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</si>
  <si>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</si>
  <si>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</si>
  <si>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</si>
  <si>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</si>
  <si>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</si>
  <si>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</si>
  <si>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</si>
  <si>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</si>
  <si>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</si>
  <si>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</si>
  <si>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</si>
  <si>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</si>
  <si>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</si>
  <si>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</si>
  <si>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</si>
  <si>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</si>
  <si>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</si>
  <si>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</si>
  <si>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</si>
  <si>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</si>
  <si>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</si>
  <si>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</si>
  <si>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</si>
  <si>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</si>
  <si>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</si>
  <si>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</si>
  <si>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</si>
  <si>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</si>
  <si>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</si>
  <si>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</si>
  <si>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</si>
  <si>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</si>
  <si>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</si>
  <si>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</si>
  <si>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</si>
  <si>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</si>
  <si>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</si>
  <si>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</si>
  <si>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</si>
  <si>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</si>
  <si>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</si>
  <si>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</si>
  <si>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</si>
  <si>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</si>
  <si>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</si>
  <si>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</si>
  <si>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</si>
  <si>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</si>
  <si>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</si>
  <si>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</si>
  <si>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</si>
  <si>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</si>
  <si>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</si>
  <si>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</si>
  <si>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</si>
  <si>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</si>
  <si>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</si>
  <si>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</si>
  <si>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</si>
  <si>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</si>
  <si>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</si>
  <si>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</si>
  <si>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</si>
  <si>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</si>
  <si>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</si>
  <si>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</si>
  <si>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</si>
  <si>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</si>
  <si>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</si>
  <si>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</si>
  <si>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</si>
  <si>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</si>
  <si>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</si>
  <si>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</si>
  <si>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</si>
  <si>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</si>
  <si>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</si>
  <si>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</si>
  <si>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</si>
  <si>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</si>
  <si>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</si>
  <si>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</si>
  <si>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</si>
  <si>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</si>
  <si>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</si>
  <si>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</si>
  <si>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</si>
  <si>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</si>
  <si>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</si>
  <si>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</si>
  <si>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</si>
  <si>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</si>
  <si>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</si>
  <si>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</si>
  <si>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</si>
  <si>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</si>
  <si>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</si>
  <si>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</si>
  <si>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</si>
  <si>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</si>
  <si>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</si>
  <si>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</si>
  <si>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</si>
  <si>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</si>
  <si>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</si>
  <si>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</si>
  <si>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</si>
  <si>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</si>
  <si>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</si>
  <si>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</si>
  <si>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</si>
  <si>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</si>
  <si>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</si>
  <si>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</si>
  <si>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</si>
  <si>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</si>
  <si>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</si>
  <si>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</si>
  <si>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</si>
  <si>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</si>
  <si>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</si>
  <si>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</si>
  <si>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</si>
  <si>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</si>
  <si>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</si>
  <si>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</si>
  <si>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</si>
  <si>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</si>
  <si>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</si>
  <si>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</si>
  <si>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</si>
  <si>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</si>
  <si>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</si>
  <si>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</si>
  <si>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</si>
  <si>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</si>
  <si>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</si>
  <si>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</si>
  <si>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</si>
  <si>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</si>
  <si>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</si>
  <si>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</si>
  <si>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</si>
  <si>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</si>
  <si>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</si>
  <si>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</si>
  <si>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</si>
  <si>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</si>
  <si>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</si>
  <si>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</si>
  <si>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</si>
  <si>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</si>
  <si>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</si>
  <si>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</si>
  <si>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</si>
  <si>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</si>
  <si>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</si>
  <si>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</si>
  <si>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</si>
  <si>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</si>
  <si>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</si>
  <si>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</si>
  <si>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</si>
  <si>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</si>
  <si>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</si>
  <si>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</si>
  <si>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</si>
  <si>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</si>
  <si>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</si>
  <si>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</si>
  <si>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</si>
  <si>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</si>
  <si>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</si>
  <si>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</si>
  <si>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</si>
  <si>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</si>
  <si>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</si>
  <si>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</si>
  <si>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</si>
  <si>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</si>
  <si>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</si>
  <si>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</si>
  <si>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</si>
  <si>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</si>
  <si>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</si>
  <si>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</si>
  <si>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</si>
  <si>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</si>
  <si>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</si>
  <si>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</si>
  <si>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</si>
  <si>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</si>
  <si>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</si>
  <si>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</si>
  <si>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</si>
  <si>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</si>
  <si>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</si>
  <si>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</si>
  <si>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</si>
  <si>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</si>
  <si>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</si>
  <si>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</si>
  <si>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</si>
  <si>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</si>
  <si>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</si>
  <si>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</si>
  <si>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</si>
  <si>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</si>
  <si>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</si>
  <si>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</si>
  <si>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</si>
  <si>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</si>
  <si>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</si>
  <si>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</si>
  <si>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</si>
  <si>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</si>
  <si>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</si>
  <si>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</si>
  <si>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</si>
  <si>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</si>
  <si>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</si>
  <si>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</si>
  <si>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</si>
  <si>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</si>
  <si>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</si>
  <si>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</si>
  <si>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</si>
  <si>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</si>
  <si>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</si>
  <si>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</si>
  <si>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</si>
  <si>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</si>
  <si>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</si>
  <si>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</si>
  <si>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</si>
  <si>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</si>
  <si>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</si>
  <si>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</si>
  <si>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</si>
  <si>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</si>
  <si>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</si>
  <si>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</si>
  <si>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</si>
  <si>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</si>
  <si>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</si>
  <si>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</si>
  <si>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</si>
  <si>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</si>
  <si>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</si>
  <si>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</si>
  <si>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</si>
  <si>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</si>
  <si>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</si>
  <si>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</si>
  <si>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</si>
  <si>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</si>
  <si>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</si>
  <si>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</si>
  <si>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</si>
  <si>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</si>
  <si>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</si>
  <si>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</si>
  <si>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</si>
  <si>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</si>
  <si>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</si>
  <si>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</si>
  <si>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</si>
  <si>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</si>
  <si>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</si>
  <si>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</si>
  <si>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</si>
  <si>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</si>
  <si>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</si>
  <si>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</si>
  <si>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</si>
  <si>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</si>
  <si>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</si>
  <si>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</si>
  <si>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</si>
  <si>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</si>
  <si>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</si>
  <si>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</si>
  <si>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</si>
  <si>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</si>
  <si>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</si>
  <si>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</si>
  <si>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</si>
  <si>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</si>
  <si>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</si>
  <si>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</si>
  <si>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</si>
  <si>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</si>
  <si>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</si>
  <si>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</si>
  <si>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</si>
  <si>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</si>
  <si>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</si>
  <si>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</si>
  <si>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</si>
  <si>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</si>
  <si>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</si>
  <si>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</si>
  <si>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</si>
  <si>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</si>
  <si>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</si>
  <si>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</si>
  <si>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</si>
  <si>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</si>
  <si>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</si>
  <si>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</si>
  <si>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</si>
  <si>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</si>
  <si>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</si>
  <si>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</si>
  <si>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</si>
  <si>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</si>
  <si>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</si>
  <si>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</si>
  <si>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</si>
  <si>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</si>
  <si>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</si>
  <si>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</si>
  <si>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</si>
  <si>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</si>
  <si>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</si>
  <si>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</si>
  <si>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</si>
  <si>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</si>
  <si>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</si>
  <si>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</si>
  <si>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</si>
  <si>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</si>
  <si>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</si>
  <si>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</si>
  <si>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</si>
  <si>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</si>
  <si>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</si>
  <si>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</si>
  <si>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</si>
  <si>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</si>
  <si>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</si>
  <si>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</si>
  <si>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</si>
  <si>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</si>
  <si>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</si>
  <si>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</si>
  <si>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</si>
  <si>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</si>
  <si>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</si>
  <si>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</si>
  <si>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</si>
  <si>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</si>
  <si>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</si>
  <si>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</si>
  <si>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</si>
  <si>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</si>
  <si>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</si>
  <si>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</si>
  <si>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</si>
  <si>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</si>
  <si>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</si>
  <si>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</si>
  <si>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</si>
  <si>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</si>
  <si>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</si>
  <si>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</si>
  <si>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</si>
  <si>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</si>
  <si>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</si>
  <si>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</si>
  <si>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</si>
  <si>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</si>
  <si>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</si>
  <si>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</si>
  <si>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</si>
  <si>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</si>
  <si>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</si>
  <si>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</si>
  <si>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</si>
  <si>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</si>
  <si>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</si>
  <si>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</si>
  <si>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</si>
  <si>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</si>
  <si>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</si>
  <si>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</si>
  <si>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</si>
  <si>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</si>
  <si>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</si>
  <si>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</si>
  <si>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</si>
  <si>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</si>
  <si>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</si>
  <si>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</si>
  <si>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</si>
  <si>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</si>
  <si>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</si>
  <si>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</si>
  <si>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</si>
  <si>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</si>
  <si>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</si>
  <si>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</si>
  <si>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</si>
  <si>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</si>
  <si>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</si>
  <si>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</si>
  <si>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</si>
  <si>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</si>
  <si>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</si>
  <si>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</si>
  <si>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</si>
  <si>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</si>
  <si>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</si>
  <si>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</si>
  <si>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</si>
  <si>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</si>
  <si>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</si>
  <si>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</si>
  <si>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</si>
  <si>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</si>
  <si>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</si>
  <si>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</si>
  <si>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</si>
  <si>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</si>
  <si>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</si>
  <si>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</si>
  <si>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</si>
  <si>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</si>
  <si>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</si>
  <si>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</si>
  <si>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</si>
  <si>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</si>
  <si>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</si>
  <si>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</si>
  <si>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</si>
  <si>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</si>
  <si>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</si>
  <si>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</si>
  <si>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</si>
  <si>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</si>
  <si>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</si>
  <si>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</si>
  <si>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</si>
  <si>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</si>
  <si>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</si>
  <si>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</si>
  <si>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</si>
  <si>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</si>
  <si>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</si>
  <si>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</si>
  <si>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</si>
  <si>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</si>
  <si>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</si>
  <si>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</si>
  <si>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</si>
  <si>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</si>
  <si>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</si>
  <si>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</si>
  <si>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</si>
  <si>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</si>
  <si>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</si>
  <si>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</si>
  <si>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</si>
  <si>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</si>
  <si>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</si>
  <si>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</si>
  <si>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</si>
  <si>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</si>
  <si>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</si>
  <si>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</si>
  <si>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</si>
  <si>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</si>
  <si>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</si>
  <si>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</si>
  <si>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</si>
  <si>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</si>
  <si>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</si>
  <si>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</si>
  <si>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</si>
  <si>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</si>
  <si>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</si>
  <si>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</si>
  <si>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</si>
  <si>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</si>
  <si>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</si>
  <si>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</si>
  <si>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</si>
  <si>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</si>
  <si>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</si>
  <si>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</si>
  <si>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</si>
  <si>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</si>
  <si>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</si>
  <si>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</si>
  <si>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</si>
  <si>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</si>
  <si>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</si>
  <si>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</si>
  <si>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</si>
  <si>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</si>
  <si>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</si>
  <si>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</si>
  <si>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</si>
  <si>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</si>
  <si>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</si>
  <si>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</si>
  <si>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</si>
  <si>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</si>
  <si>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</si>
  <si>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</si>
  <si>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</si>
  <si>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</si>
  <si>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</si>
  <si>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</si>
  <si>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</si>
  <si>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</si>
  <si>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</si>
  <si>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</si>
  <si>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</si>
  <si>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</si>
  <si>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</si>
  <si>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</si>
  <si>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</si>
  <si>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</si>
  <si>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</si>
  <si>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</si>
  <si>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</si>
  <si>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</si>
  <si>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</si>
  <si>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</si>
  <si>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</si>
  <si>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</si>
  <si>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</si>
  <si>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</si>
  <si>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</si>
  <si>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</si>
  <si>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</si>
  <si>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</si>
  <si>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</si>
  <si>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</si>
  <si>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</si>
  <si>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</si>
  <si>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</si>
  <si>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</si>
  <si>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</si>
  <si>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</si>
  <si>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</si>
  <si>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</si>
  <si>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</si>
  <si>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</si>
  <si>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</si>
  <si>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</si>
  <si>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</si>
  <si>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</si>
  <si>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</si>
  <si>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</si>
  <si>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</si>
  <si>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</si>
  <si>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</si>
  <si>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</si>
  <si>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</si>
  <si>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</si>
  <si>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</si>
  <si>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</si>
  <si>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</si>
  <si>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</si>
  <si>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</si>
  <si>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</si>
  <si>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</si>
  <si>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</si>
  <si>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</si>
  <si>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</si>
  <si>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</si>
  <si>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</si>
  <si>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</si>
  <si>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</si>
  <si>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</si>
  <si>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</si>
  <si>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</si>
  <si>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</si>
  <si>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</si>
  <si>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</si>
  <si>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</si>
  <si>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</si>
  <si>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</si>
  <si>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</si>
  <si>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</si>
  <si>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</si>
  <si>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</si>
  <si>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</si>
  <si>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</si>
  <si>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</si>
  <si>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</si>
  <si>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</si>
  <si>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</si>
  <si>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</si>
  <si>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</si>
  <si>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</si>
  <si>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</si>
  <si>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</si>
  <si>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</si>
  <si>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</si>
  <si>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</si>
  <si>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</si>
  <si>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</si>
  <si>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</si>
  <si>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</si>
  <si>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</si>
  <si>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</si>
  <si>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</si>
  <si>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</si>
  <si>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</si>
  <si>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</si>
  <si>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</si>
  <si>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</si>
  <si>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</si>
  <si>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</si>
  <si>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</si>
  <si>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</si>
  <si>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</si>
  <si>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</si>
  <si>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</si>
  <si>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</si>
  <si>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</si>
  <si>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</si>
  <si>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</si>
  <si>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</si>
  <si>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</si>
  <si>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</si>
  <si>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</si>
  <si>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</si>
  <si>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</si>
  <si>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</si>
  <si>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</si>
  <si>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</si>
  <si>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</si>
  <si>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</si>
  <si>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</si>
  <si>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</si>
  <si>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</si>
  <si>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</si>
  <si>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</si>
  <si>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</si>
  <si>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</si>
  <si>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</si>
  <si>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</si>
  <si>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</si>
  <si>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</si>
  <si>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</si>
  <si>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</si>
  <si>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</si>
  <si>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</si>
  <si>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</si>
  <si>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</si>
  <si>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</si>
  <si>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</si>
  <si>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</si>
  <si>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</si>
  <si>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</si>
  <si>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</si>
  <si>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</si>
  <si>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</si>
  <si>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</si>
  <si>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</si>
  <si>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</si>
  <si>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</si>
  <si>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</si>
  <si>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</si>
  <si>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</si>
  <si>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</si>
  <si>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</si>
  <si>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</si>
  <si>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</si>
  <si>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</si>
  <si>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</si>
  <si>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</si>
  <si>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</si>
  <si>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</si>
  <si>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</si>
  <si>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</si>
  <si>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</si>
  <si>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</si>
  <si>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</si>
  <si>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</si>
  <si>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</si>
  <si>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</si>
  <si>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</si>
  <si>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</si>
  <si>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</si>
  <si>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</si>
  <si>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</si>
  <si>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</si>
  <si>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</si>
  <si>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</si>
  <si>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</si>
  <si>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</si>
  <si>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</si>
  <si>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</si>
  <si>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</si>
  <si>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</si>
  <si>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</si>
  <si>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</si>
  <si>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</si>
  <si>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</si>
  <si>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</si>
  <si>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</si>
  <si>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</si>
  <si>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</si>
  <si>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</si>
  <si>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</si>
  <si>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</si>
  <si>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</si>
  <si>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</si>
  <si>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</si>
  <si>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</si>
  <si>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</si>
  <si>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</si>
  <si>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</si>
  <si>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</si>
  <si>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</si>
  <si>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</si>
  <si>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</si>
  <si>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</si>
  <si>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</si>
  <si>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</si>
  <si>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</si>
  <si>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</si>
  <si>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</si>
  <si>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</si>
  <si>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</si>
  <si>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</si>
  <si>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</si>
  <si>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</si>
  <si>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</si>
  <si>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</si>
  <si>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</si>
  <si>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</si>
  <si>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</si>
  <si>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</si>
  <si>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</si>
  <si>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</si>
  <si>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</si>
  <si>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</si>
  <si>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</si>
  <si>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</si>
  <si>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</si>
  <si>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</si>
  <si>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</si>
  <si>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</si>
  <si>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</si>
  <si>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</si>
  <si>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</si>
  <si>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</si>
  <si>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</si>
  <si>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</si>
  <si>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</si>
  <si>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</si>
  <si>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</si>
  <si>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</si>
  <si>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</si>
  <si>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</si>
  <si>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</si>
  <si>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</si>
  <si>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</si>
  <si>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</si>
  <si>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</si>
  <si>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</si>
  <si>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</si>
  <si>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</si>
  <si>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</si>
  <si>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</si>
  <si>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</si>
  <si>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</si>
  <si>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</si>
  <si>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</si>
  <si>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</si>
  <si>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</si>
  <si>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</si>
  <si>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</si>
  <si>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</si>
  <si>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</si>
  <si>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</si>
  <si>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</si>
  <si>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</si>
  <si>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</si>
  <si>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</si>
  <si>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</si>
  <si>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</si>
  <si>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</si>
  <si>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</si>
  <si>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</si>
  <si>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</si>
  <si>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</si>
  <si>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</si>
  <si>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</si>
  <si>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</si>
  <si>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</si>
  <si>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</si>
  <si>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</si>
  <si>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</si>
  <si>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</si>
  <si>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</si>
  <si>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</si>
  <si>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</si>
  <si>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</si>
  <si>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</si>
  <si>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</si>
  <si>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</si>
  <si>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</si>
  <si>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</si>
  <si>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</si>
  <si>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</si>
  <si>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</si>
  <si>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</si>
  <si>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</si>
  <si>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</si>
  <si>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</si>
  <si>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</si>
  <si>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</si>
  <si>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</si>
  <si>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</si>
  <si>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</si>
  <si>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</si>
  <si>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</si>
  <si>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</si>
  <si>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</si>
  <si>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</si>
  <si>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</si>
  <si>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</si>
  <si>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</si>
  <si>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</si>
  <si>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</si>
  <si>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</si>
  <si>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</si>
  <si>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</si>
  <si>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</si>
  <si>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</si>
  <si>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</si>
  <si>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</si>
  <si>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</si>
  <si>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</si>
  <si>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</si>
  <si>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</si>
  <si>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</si>
  <si>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</si>
  <si>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</si>
  <si>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</si>
  <si>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</si>
  <si>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</si>
  <si>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</si>
  <si>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</si>
  <si>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</si>
  <si>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</si>
  <si>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</si>
  <si>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</si>
  <si>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</si>
  <si>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</si>
  <si>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</si>
  <si>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</si>
  <si>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</si>
  <si>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</si>
  <si>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</si>
  <si>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</si>
  <si>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</si>
  <si>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</si>
  <si>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</si>
  <si>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</si>
  <si>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</si>
  <si>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</si>
  <si>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</si>
  <si>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</si>
  <si>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</si>
  <si>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</si>
  <si>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</si>
  <si>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</si>
  <si>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</si>
  <si>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</si>
  <si>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</si>
  <si>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</si>
  <si>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</si>
  <si>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</si>
  <si>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</si>
  <si>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</si>
  <si>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</si>
  <si>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</si>
  <si>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</si>
  <si>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</si>
  <si>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</si>
  <si>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</si>
  <si>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</si>
  <si>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</si>
  <si>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</si>
  <si>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</si>
  <si>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</si>
  <si>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</si>
  <si>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</si>
  <si>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</si>
  <si>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</si>
  <si>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</si>
  <si>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</si>
  <si>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</si>
  <si>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</si>
  <si>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</si>
  <si>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</si>
  <si>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</si>
  <si>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</si>
  <si>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</si>
  <si>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</si>
  <si>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</si>
  <si>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</si>
  <si>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</si>
  <si>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</si>
  <si>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</si>
  <si>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</si>
  <si>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</si>
  <si>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</si>
  <si>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</si>
  <si>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</si>
  <si>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</si>
  <si>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</si>
  <si>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</si>
  <si>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</si>
  <si>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</si>
  <si>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</si>
  <si>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</si>
  <si>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</si>
  <si>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</si>
  <si>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</si>
  <si>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</si>
  <si>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</si>
  <si>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</si>
  <si>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</si>
  <si>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</si>
  <si>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</si>
  <si>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</si>
  <si>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</si>
  <si>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</si>
  <si>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</si>
  <si>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</si>
  <si>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</si>
  <si>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</si>
  <si>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</si>
  <si>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</si>
  <si>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</si>
  <si>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</si>
  <si>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</si>
  <si>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</si>
  <si>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</si>
  <si>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</si>
  <si>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</si>
  <si>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</si>
  <si>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</si>
  <si>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</si>
  <si>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</si>
  <si>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</si>
  <si>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</si>
  <si>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</si>
  <si>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</si>
  <si>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</si>
  <si>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</si>
  <si>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</si>
  <si>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</si>
  <si>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</si>
  <si>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</si>
  <si>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</si>
  <si>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</si>
  <si>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</si>
  <si>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</si>
  <si>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</si>
  <si>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</si>
  <si>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</si>
  <si>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</si>
  <si>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</si>
  <si>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</si>
  <si>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</si>
  <si>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</si>
  <si>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</si>
  <si>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</si>
  <si>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</si>
  <si>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</si>
  <si>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</si>
  <si>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</si>
  <si>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</si>
  <si>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</si>
  <si>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</si>
  <si>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</si>
  <si>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</si>
  <si>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</si>
  <si>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</si>
  <si>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</si>
  <si>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</si>
  <si>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</si>
  <si>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</si>
  <si>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</si>
  <si>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</si>
  <si>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</si>
  <si>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</si>
  <si>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</si>
  <si>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</si>
  <si>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</si>
  <si>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</si>
  <si>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</si>
  <si>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</si>
  <si>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</si>
  <si>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</si>
  <si>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</si>
  <si>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</si>
  <si>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</si>
  <si>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</si>
  <si>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</si>
  <si>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</si>
  <si>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</si>
  <si>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</si>
  <si>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</si>
  <si>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</si>
  <si>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</si>
  <si>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</si>
  <si>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</si>
  <si>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</si>
  <si>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</si>
  <si>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</si>
  <si>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</si>
  <si>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</si>
  <si>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</si>
  <si>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</si>
  <si>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</si>
  <si>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</si>
  <si>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</si>
  <si>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</si>
  <si>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</si>
  <si>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</si>
  <si>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</si>
  <si>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</si>
  <si>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</si>
  <si>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</si>
  <si>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</si>
  <si>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</si>
  <si>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</si>
  <si>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</si>
  <si>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</si>
  <si>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</si>
  <si>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</si>
  <si>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</si>
  <si>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</si>
  <si>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</si>
  <si>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</si>
  <si>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</si>
  <si>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</si>
  <si>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</si>
  <si>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</si>
  <si>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</si>
  <si>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</si>
  <si>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</si>
  <si>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</si>
  <si>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</si>
  <si>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</si>
  <si>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</si>
  <si>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</si>
  <si>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</si>
  <si>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</si>
  <si>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</si>
  <si>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</si>
  <si>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</si>
  <si>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</si>
  <si>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</si>
  <si>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</si>
  <si>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</si>
  <si>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</si>
  <si>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</si>
  <si>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</si>
  <si>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</si>
  <si>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</si>
  <si>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</si>
  <si>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</si>
  <si>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</si>
  <si>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</si>
  <si>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</si>
  <si>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</si>
  <si>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</si>
  <si>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</si>
  <si>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</si>
  <si>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</si>
  <si>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</si>
  <si>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</si>
  <si>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</si>
  <si>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</si>
  <si>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</si>
  <si>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</si>
  <si>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</si>
  <si>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</si>
  <si>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</si>
  <si>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</si>
  <si>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</si>
  <si>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</si>
  <si>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</si>
  <si>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</si>
  <si>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</si>
  <si>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</si>
  <si>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</si>
  <si>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</si>
  <si>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</si>
  <si>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</si>
  <si>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</si>
  <si>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</si>
  <si>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</si>
  <si>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</si>
  <si>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</si>
  <si>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</si>
  <si>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</si>
  <si>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</si>
  <si>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</si>
  <si>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</si>
  <si>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</si>
  <si>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</si>
  <si>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</si>
  <si>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</si>
  <si>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</si>
  <si>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</si>
  <si>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</si>
  <si>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</si>
  <si>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</si>
  <si>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</si>
  <si>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</si>
  <si>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</si>
  <si>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</si>
  <si>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</si>
  <si>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</si>
  <si>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</si>
  <si>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</si>
  <si>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</si>
  <si>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</si>
  <si>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</si>
  <si>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</si>
  <si>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</si>
  <si>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</si>
  <si>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</si>
  <si>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</si>
  <si>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</si>
  <si>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</si>
  <si>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</si>
  <si>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</si>
  <si>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</si>
  <si>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</si>
  <si>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</si>
  <si>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</si>
  <si>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</si>
  <si>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</si>
  <si>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</si>
  <si>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</si>
  <si>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</si>
  <si>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</si>
  <si>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</si>
  <si>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</si>
  <si>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</si>
  <si>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</si>
  <si>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</si>
  <si>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</si>
  <si>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</si>
  <si>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</si>
  <si>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</si>
  <si>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</si>
  <si>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</si>
  <si>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</si>
  <si>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</si>
  <si>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</si>
  <si>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</si>
  <si>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</si>
  <si>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</si>
  <si>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</si>
  <si>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</si>
  <si>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</si>
  <si>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</si>
  <si>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</si>
  <si>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</si>
  <si>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</si>
  <si>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</si>
  <si>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</si>
  <si>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</si>
  <si>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</si>
  <si>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</si>
  <si>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</si>
  <si>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</si>
  <si>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</si>
  <si>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</si>
  <si>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</si>
  <si>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</si>
  <si>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</si>
  <si>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</si>
  <si>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</si>
  <si>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</si>
  <si>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</si>
  <si>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</si>
  <si>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</si>
  <si>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</si>
  <si>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</si>
  <si>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</si>
  <si>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</si>
  <si>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</si>
  <si>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</si>
  <si>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</si>
  <si>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</si>
  <si>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</si>
  <si>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</si>
  <si>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</si>
  <si>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</si>
  <si>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</si>
  <si>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</si>
  <si>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</si>
  <si>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</si>
  <si>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</si>
  <si>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</si>
  <si>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</si>
  <si>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</si>
  <si>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</si>
  <si>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</si>
  <si>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</si>
  <si>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</si>
  <si>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</si>
  <si>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</si>
  <si>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</si>
  <si>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</si>
  <si>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</si>
  <si>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</si>
  <si>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</si>
  <si>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</si>
  <si>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</si>
  <si>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</si>
  <si>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</si>
  <si>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</si>
  <si>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</si>
  <si>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</si>
  <si>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</si>
  <si>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</si>
  <si>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</si>
  <si>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</si>
  <si>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</si>
  <si>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</si>
  <si>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</si>
  <si>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</si>
  <si>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</si>
  <si>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</si>
  <si>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</si>
  <si>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</si>
  <si>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</si>
  <si>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</si>
  <si>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</si>
  <si>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</si>
  <si>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</si>
  <si>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</si>
  <si>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</si>
  <si>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</si>
  <si>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</si>
  <si>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</si>
  <si>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</si>
  <si>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</si>
  <si>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</si>
  <si>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</si>
  <si>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</si>
  <si>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</si>
  <si>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</si>
  <si>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</si>
  <si>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</si>
  <si>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</si>
  <si>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</si>
  <si>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</si>
  <si>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</si>
  <si>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</si>
  <si>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</si>
  <si>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</si>
  <si>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</si>
  <si>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</si>
  <si>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</si>
  <si>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</si>
  <si>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</si>
  <si>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</si>
  <si>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</si>
  <si>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</si>
  <si>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</si>
  <si>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</si>
  <si>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</si>
  <si>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</si>
  <si>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</si>
  <si>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</si>
  <si>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</si>
  <si>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</si>
  <si>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</si>
  <si>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</si>
  <si>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</si>
  <si>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</si>
  <si>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</si>
  <si>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</si>
  <si>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</si>
  <si>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</si>
  <si>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</si>
  <si>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</si>
  <si>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</si>
  <si>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</si>
  <si>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</si>
  <si>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</si>
  <si>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</si>
  <si>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</si>
  <si>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</si>
  <si>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</si>
  <si>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</si>
  <si>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</si>
  <si>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</si>
  <si>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</si>
  <si>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</si>
  <si>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</si>
  <si>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</si>
  <si>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</si>
  <si>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</si>
  <si>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</si>
  <si>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</si>
  <si>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</si>
  <si>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</si>
  <si>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</si>
  <si>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</si>
  <si>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</si>
  <si>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</si>
  <si>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</si>
  <si>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</si>
  <si>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</si>
  <si>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</si>
  <si>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</si>
  <si>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</si>
  <si>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</si>
  <si>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</si>
  <si>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</si>
  <si>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</si>
  <si>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</si>
  <si>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</si>
  <si>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</si>
  <si>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</si>
  <si>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</si>
  <si>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</si>
  <si>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</si>
  <si>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</si>
  <si>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</si>
  <si>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</si>
  <si>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</si>
  <si>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</si>
  <si>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</si>
  <si>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</si>
  <si>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</si>
  <si>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</si>
  <si>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</si>
  <si>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</si>
  <si>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</si>
  <si>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</si>
  <si>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</si>
  <si>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</si>
  <si>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</si>
  <si>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</si>
  <si>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</si>
  <si>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</si>
  <si>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</si>
  <si>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</si>
  <si>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</si>
  <si>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</si>
  <si>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</si>
  <si>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</si>
  <si>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</si>
  <si>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</si>
  <si>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</si>
  <si>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</si>
  <si>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</si>
  <si>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</si>
  <si>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</si>
  <si>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</si>
  <si>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</si>
  <si>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</si>
  <si>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</si>
  <si>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</si>
  <si>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</si>
  <si>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</si>
  <si>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</si>
  <si>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</si>
  <si>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</si>
  <si>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</si>
  <si>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</si>
  <si>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</si>
  <si>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</si>
  <si>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</si>
  <si>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</si>
  <si>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</si>
  <si>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</si>
  <si>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</si>
  <si>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</si>
  <si>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</si>
  <si>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</si>
  <si>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</si>
  <si>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</si>
  <si>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</si>
  <si>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</si>
  <si>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</si>
  <si>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</si>
  <si>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</si>
  <si>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</si>
  <si>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</si>
  <si>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</si>
  <si>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</si>
  <si>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</si>
  <si>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</si>
  <si>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</si>
  <si>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</si>
  <si>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</si>
  <si>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</si>
  <si>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</si>
  <si>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</si>
  <si>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</si>
  <si>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</si>
  <si>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</si>
  <si>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</si>
  <si>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</si>
  <si>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</si>
  <si>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</si>
  <si>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</si>
  <si>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</si>
  <si>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</si>
  <si>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</si>
  <si>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</si>
  <si>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</si>
  <si>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</si>
  <si>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</si>
  <si>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</si>
  <si>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</si>
  <si>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</si>
  <si>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</si>
  <si>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</si>
  <si>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</si>
  <si>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</si>
  <si>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</si>
  <si>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</si>
  <si>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</si>
  <si>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</si>
  <si>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</si>
  <si>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</si>
  <si>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</si>
  <si>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</si>
  <si>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</si>
  <si>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</si>
  <si>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</si>
  <si>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</si>
  <si>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</si>
  <si>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</si>
  <si>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</si>
  <si>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</si>
  <si>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</si>
  <si>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</si>
  <si>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</si>
  <si>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</si>
  <si>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</si>
  <si>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</si>
  <si>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</si>
  <si>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</si>
  <si>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</si>
  <si>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</si>
  <si>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</si>
  <si>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</si>
  <si>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</si>
  <si>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</si>
  <si>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</si>
  <si>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</si>
  <si>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</si>
  <si>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</si>
  <si>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</si>
  <si>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</si>
  <si>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</si>
  <si>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</si>
  <si>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</si>
  <si>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</si>
  <si>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</si>
  <si>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</si>
  <si>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</si>
  <si>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</si>
  <si>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</si>
  <si>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</si>
  <si>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</si>
  <si>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</si>
  <si>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</si>
  <si>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</si>
  <si>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</si>
  <si>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</si>
  <si>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</si>
  <si>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</si>
  <si>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</si>
  <si>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</si>
  <si>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</si>
  <si>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</si>
  <si>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</si>
  <si>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</si>
  <si>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</si>
  <si>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</si>
  <si>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</si>
  <si>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</si>
  <si>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</si>
  <si>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</si>
  <si>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</si>
  <si>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</si>
  <si>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</si>
  <si>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</si>
  <si>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</si>
  <si>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</si>
  <si>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</si>
  <si>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</si>
  <si>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</si>
  <si>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</si>
  <si>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</si>
  <si>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</si>
  <si>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</si>
  <si>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</si>
  <si>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</si>
  <si>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</si>
  <si>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</si>
  <si>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</si>
  <si>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</si>
  <si>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</si>
  <si>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</si>
  <si>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</si>
  <si>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</si>
  <si>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</si>
  <si>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</si>
  <si>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</si>
  <si>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</si>
  <si>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</si>
  <si>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</si>
  <si>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</si>
  <si>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</si>
  <si>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</si>
  <si>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</si>
  <si>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</si>
  <si>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</si>
  <si>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</si>
  <si>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</si>
  <si>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</si>
  <si>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</si>
  <si>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</si>
  <si>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</si>
  <si>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</si>
  <si>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</si>
  <si>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</si>
  <si>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</si>
  <si>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</si>
  <si>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</si>
  <si>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</si>
  <si>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</si>
  <si>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</si>
  <si>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</si>
  <si>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</si>
  <si>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</si>
  <si>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</si>
  <si>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</si>
  <si>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</si>
  <si>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</si>
  <si>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</si>
  <si>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</si>
  <si>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</si>
  <si>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</si>
  <si>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</si>
  <si>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</si>
  <si>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</si>
  <si>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</si>
  <si>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</si>
  <si>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</si>
  <si>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</si>
  <si>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</si>
  <si>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</si>
  <si>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</si>
  <si>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</si>
  <si>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</si>
  <si>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</si>
  <si>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</si>
  <si>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</si>
  <si>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</si>
  <si>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</si>
  <si>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</si>
  <si>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</si>
  <si>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</si>
  <si>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</si>
  <si>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</si>
  <si>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</si>
  <si>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</si>
  <si>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</si>
  <si>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</si>
  <si>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</si>
  <si>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</si>
  <si>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</si>
  <si>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</si>
  <si>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</si>
  <si>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</si>
  <si>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</si>
  <si>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</si>
  <si>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</si>
  <si>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</si>
  <si>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</si>
  <si>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</si>
  <si>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</si>
  <si>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</si>
  <si>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</si>
  <si>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</si>
  <si>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</si>
  <si>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</si>
  <si>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</si>
  <si>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</si>
  <si>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</si>
  <si>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</si>
  <si>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</si>
  <si>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</si>
  <si>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</si>
  <si>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</si>
  <si>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</si>
  <si>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</si>
  <si>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</si>
  <si>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</si>
  <si>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</si>
  <si>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</si>
  <si>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</si>
  <si>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</si>
  <si>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</si>
  <si>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</si>
  <si>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</si>
  <si>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</si>
  <si>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</si>
  <si>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</si>
  <si>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</si>
  <si>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</si>
  <si>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</si>
  <si>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</si>
  <si>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</si>
  <si>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</si>
  <si>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</si>
  <si>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</si>
  <si>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</si>
  <si>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</si>
  <si>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</si>
  <si>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</si>
  <si>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</si>
  <si>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</si>
  <si>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</si>
  <si>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</si>
  <si>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</si>
  <si>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</si>
  <si>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</si>
  <si>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</si>
  <si>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</si>
  <si>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</si>
  <si>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</si>
  <si>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</si>
  <si>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</si>
  <si>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</si>
  <si>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</si>
  <si>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</si>
  <si>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</si>
  <si>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</si>
  <si>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</si>
  <si>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</si>
  <si>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</si>
  <si>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</si>
  <si>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</si>
  <si>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</si>
  <si>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</si>
  <si>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</si>
  <si>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</si>
  <si>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</si>
  <si>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</si>
  <si>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</si>
  <si>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</si>
  <si>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</si>
  <si>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</si>
  <si>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</si>
  <si>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</si>
  <si>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</si>
  <si>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</si>
  <si>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</si>
  <si>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</si>
  <si>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</si>
  <si>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</si>
  <si>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</si>
  <si>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</si>
  <si>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</si>
  <si>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</si>
  <si>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</si>
  <si>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</si>
  <si>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</si>
  <si>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</si>
  <si>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</si>
  <si>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</si>
  <si>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</si>
  <si>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</si>
  <si>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</si>
  <si>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</si>
  <si>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</si>
  <si>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</si>
  <si>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</si>
  <si>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</si>
  <si>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</si>
  <si>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</si>
  <si>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</si>
  <si>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</si>
  <si>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</si>
  <si>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</si>
  <si>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</si>
  <si>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</si>
  <si>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</si>
  <si>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</si>
  <si>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</si>
  <si>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</si>
  <si>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</si>
  <si>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</si>
  <si>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</si>
  <si>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</si>
  <si>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</si>
  <si>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</si>
  <si>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</si>
  <si>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</si>
  <si>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</si>
  <si>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</si>
  <si>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</si>
  <si>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</si>
  <si>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</si>
  <si>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</si>
  <si>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</si>
  <si>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</si>
  <si>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</si>
  <si>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</si>
  <si>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</si>
  <si>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</si>
  <si>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</si>
  <si>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</si>
  <si>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</si>
  <si>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</si>
  <si>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</si>
  <si>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</si>
  <si>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</si>
  <si>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</si>
  <si>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</si>
  <si>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</si>
  <si>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</si>
  <si>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</si>
  <si>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</si>
  <si>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</si>
  <si>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</si>
  <si>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</si>
  <si>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</si>
  <si>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</si>
  <si>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</si>
  <si>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</si>
  <si>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</si>
  <si>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</si>
  <si>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</si>
  <si>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</si>
  <si>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</si>
  <si>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</si>
  <si>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</si>
  <si>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</si>
  <si>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</si>
  <si>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</si>
  <si>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</si>
  <si>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</si>
  <si>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</si>
  <si>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</si>
  <si>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</si>
  <si>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</si>
  <si>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</si>
  <si>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</si>
  <si>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</si>
  <si>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</si>
  <si>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</si>
  <si>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</si>
  <si>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</si>
  <si>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</si>
  <si>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</si>
  <si>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</si>
  <si>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</si>
  <si>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</si>
  <si>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</si>
  <si>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</si>
  <si>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</si>
  <si>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</si>
  <si>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</si>
  <si>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</si>
  <si>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</si>
  <si>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</si>
  <si>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</si>
  <si>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</si>
  <si>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DEŽANOVAC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</si>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</sst>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967789.93</v>
      </c>
      <c r="D2" s="7">
        <f>'PR-RAS'!E6</f>
        <v>1091382.93</v>
      </c>
      <c r="E2" s="7">
        <v>0</v>
      </c>
      <c r="F2" s="7">
        <v>0</v>
      </c>
      <c r="G2" s="8">
        <f t="shared" ref="G2:G274" si="0">(B2/1000)*(C2*1+D2*2)</f>
        <v>3150.5557899999999</v>
      </c>
      <c r="H2" s="8">
        <f t="shared" ref="H2:H274" si="1">ABS(C2-ROUND(C2,0))+ABS(D2-ROUND(D2,0))</f>
        <v>0.14000000001396984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876696.56</v>
      </c>
      <c r="D45" s="2">
        <f>'PR-RAS'!E49</f>
        <v>954077.65</v>
      </c>
      <c r="E45" s="2">
        <v>0</v>
      </c>
      <c r="F45" s="2">
        <v>0</v>
      </c>
      <c r="G45" s="3">
        <f t="shared" si="0"/>
        <v>122533.48184000001</v>
      </c>
      <c r="H45" s="3">
        <f t="shared" si="1"/>
        <v>0.78999999992083758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876696.56</v>
      </c>
      <c r="D64" s="2">
        <f>'PR-RAS'!E68</f>
        <v>954077.65</v>
      </c>
      <c r="E64" s="2">
        <v>0</v>
      </c>
      <c r="F64" s="2">
        <v>0</v>
      </c>
      <c r="G64" s="3">
        <f t="shared" si="0"/>
        <v>175445.66718000002</v>
      </c>
      <c r="H64" s="3">
        <f t="shared" si="1"/>
        <v>0.78999999992083758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869136.51</v>
      </c>
      <c r="D65" s="2">
        <f>'PR-RAS'!E69</f>
        <v>946160.61</v>
      </c>
      <c r="E65" s="2">
        <v>0</v>
      </c>
      <c r="F65" s="2">
        <v>0</v>
      </c>
      <c r="G65" s="3">
        <f t="shared" si="0"/>
        <v>176733.29472000001</v>
      </c>
      <c r="H65" s="3">
        <f t="shared" si="1"/>
        <v>0.88000000000465661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7560.05</v>
      </c>
      <c r="D66" s="2">
        <f>'PR-RAS'!E70</f>
        <v>7917.04</v>
      </c>
      <c r="E66" s="2">
        <v>0</v>
      </c>
      <c r="F66" s="2">
        <v>0</v>
      </c>
      <c r="G66" s="3">
        <f t="shared" si="0"/>
        <v>1520.6184500000002</v>
      </c>
      <c r="H66" s="3">
        <f t="shared" si="1"/>
        <v>9.0000000000145519E-2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3.34</v>
      </c>
      <c r="D78" s="2">
        <f>'PR-RAS'!E82</f>
        <v>0.51</v>
      </c>
      <c r="E78" s="2">
        <v>0</v>
      </c>
      <c r="F78" s="2">
        <v>0</v>
      </c>
      <c r="G78" s="3">
        <f t="shared" si="0"/>
        <v>0.33571999999999996</v>
      </c>
      <c r="H78" s="3">
        <f t="shared" si="1"/>
        <v>0.82999999999999985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3.34</v>
      </c>
      <c r="D79" s="2">
        <f>'PR-RAS'!E83</f>
        <v>0.51</v>
      </c>
      <c r="E79" s="2">
        <v>0</v>
      </c>
      <c r="F79" s="2">
        <v>0</v>
      </c>
      <c r="G79" s="3">
        <f t="shared" si="0"/>
        <v>0.34007999999999994</v>
      </c>
      <c r="H79" s="3">
        <f t="shared" si="1"/>
        <v>0.82999999999999985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3.34</v>
      </c>
      <c r="D81" s="2">
        <f>'PR-RAS'!E85</f>
        <v>0.51</v>
      </c>
      <c r="E81" s="2">
        <v>0</v>
      </c>
      <c r="F81" s="2">
        <v>0</v>
      </c>
      <c r="G81" s="3">
        <f t="shared" si="0"/>
        <v>0.34879999999999994</v>
      </c>
      <c r="H81" s="3">
        <f t="shared" si="1"/>
        <v>0.82999999999999985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2487.5500000000002</v>
      </c>
      <c r="D102" s="2">
        <f>'PR-RAS'!E106</f>
        <v>2117.36</v>
      </c>
      <c r="E102" s="2">
        <v>0</v>
      </c>
      <c r="F102" s="2">
        <v>0</v>
      </c>
      <c r="G102" s="3">
        <f t="shared" si="0"/>
        <v>678.94927000000007</v>
      </c>
      <c r="H102" s="3">
        <f t="shared" si="1"/>
        <v>0.80999999999994543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2487.5500000000002</v>
      </c>
      <c r="D108" s="2">
        <f>'PR-RAS'!E112</f>
        <v>2117.36</v>
      </c>
      <c r="E108" s="2">
        <v>0</v>
      </c>
      <c r="F108" s="2">
        <v>0</v>
      </c>
      <c r="G108" s="3">
        <f t="shared" si="0"/>
        <v>719.28289000000007</v>
      </c>
      <c r="H108" s="3">
        <f t="shared" si="1"/>
        <v>0.80999999999994543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2487.5500000000002</v>
      </c>
      <c r="D113" s="2">
        <f>'PR-RAS'!E117</f>
        <v>2117.36</v>
      </c>
      <c r="E113" s="2">
        <v>0</v>
      </c>
      <c r="F113" s="2">
        <v>0</v>
      </c>
      <c r="G113" s="3">
        <f t="shared" si="0"/>
        <v>752.89424000000008</v>
      </c>
      <c r="H113" s="3">
        <f t="shared" si="1"/>
        <v>0.80999999999994543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24438.69</v>
      </c>
      <c r="D121" s="2">
        <f>'PR-RAS'!E125</f>
        <v>30273.439999999999</v>
      </c>
      <c r="E121" s="2">
        <v>0</v>
      </c>
      <c r="F121" s="2">
        <v>0</v>
      </c>
      <c r="G121" s="3">
        <f t="shared" si="0"/>
        <v>10198.268399999999</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24188.69</v>
      </c>
      <c r="D122" s="2">
        <f>'PR-RAS'!E126</f>
        <v>30273.439999999999</v>
      </c>
      <c r="E122" s="2">
        <v>0</v>
      </c>
      <c r="F122" s="2">
        <v>0</v>
      </c>
      <c r="G122" s="3">
        <f t="shared" si="0"/>
        <v>10253.003969999998</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300</v>
      </c>
      <c r="D123" s="2">
        <f>'PR-RAS'!E127</f>
        <v>203.37</v>
      </c>
      <c r="E123" s="2">
        <v>0</v>
      </c>
      <c r="F123" s="2">
        <v>0</v>
      </c>
      <c r="G123" s="3">
        <f t="shared" si="0"/>
        <v>86.222279999999998</v>
      </c>
      <c r="H123" s="3">
        <f t="shared" si="1"/>
        <v>0.37000000000000455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23888.69</v>
      </c>
      <c r="D124" s="2">
        <f>'PR-RAS'!E128</f>
        <v>30070.07</v>
      </c>
      <c r="E124" s="2">
        <v>0</v>
      </c>
      <c r="F124" s="2">
        <v>0</v>
      </c>
      <c r="G124" s="3">
        <f t="shared" si="0"/>
        <v>10335.54609</v>
      </c>
      <c r="H124" s="3">
        <f t="shared" si="1"/>
        <v>0.38000000000101863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250</v>
      </c>
      <c r="D125" s="2">
        <f>'PR-RAS'!E129</f>
        <v>0</v>
      </c>
      <c r="E125" s="2">
        <v>0</v>
      </c>
      <c r="F125" s="2">
        <v>0</v>
      </c>
      <c r="G125" s="3">
        <f t="shared" si="0"/>
        <v>31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0</v>
      </c>
      <c r="E126" s="2">
        <v>0</v>
      </c>
      <c r="F126" s="2">
        <v>0</v>
      </c>
      <c r="G126" s="3">
        <f t="shared" si="0"/>
        <v>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63463.79</v>
      </c>
      <c r="D130" s="2">
        <f>'PR-RAS'!E134</f>
        <v>103159.78</v>
      </c>
      <c r="E130" s="2">
        <v>0</v>
      </c>
      <c r="F130" s="2">
        <v>0</v>
      </c>
      <c r="G130" s="3">
        <f t="shared" si="0"/>
        <v>34802.052149999996</v>
      </c>
      <c r="H130" s="3">
        <f t="shared" si="1"/>
        <v>0.43000000000029104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63463.79</v>
      </c>
      <c r="D131" s="2">
        <f>'PR-RAS'!E135</f>
        <v>103159.78</v>
      </c>
      <c r="E131" s="2">
        <v>0</v>
      </c>
      <c r="F131" s="2">
        <v>0</v>
      </c>
      <c r="G131" s="3">
        <f t="shared" si="0"/>
        <v>35071.835500000001</v>
      </c>
      <c r="H131" s="3">
        <f t="shared" si="1"/>
        <v>0.43000000000029104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61338.79</v>
      </c>
      <c r="D132" s="2">
        <f>'PR-RAS'!E136</f>
        <v>101909.1</v>
      </c>
      <c r="E132" s="2">
        <v>0</v>
      </c>
      <c r="F132" s="2">
        <v>0</v>
      </c>
      <c r="G132" s="3">
        <f t="shared" si="0"/>
        <v>34735.565690000003</v>
      </c>
      <c r="H132" s="3">
        <f t="shared" si="1"/>
        <v>0.31000000000494765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2125</v>
      </c>
      <c r="D133" s="2">
        <f>'PR-RAS'!E137</f>
        <v>1250.68</v>
      </c>
      <c r="E133" s="2">
        <v>0</v>
      </c>
      <c r="F133" s="2">
        <v>0</v>
      </c>
      <c r="G133" s="3">
        <f t="shared" si="0"/>
        <v>610.67952000000014</v>
      </c>
      <c r="H133" s="3">
        <f t="shared" si="1"/>
        <v>0.31999999999993634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700</v>
      </c>
      <c r="D136" s="2">
        <f>'PR-RAS'!E140</f>
        <v>1754.19</v>
      </c>
      <c r="E136" s="2">
        <v>0</v>
      </c>
      <c r="F136" s="2">
        <v>0</v>
      </c>
      <c r="G136" s="3">
        <f t="shared" si="0"/>
        <v>568.13130000000001</v>
      </c>
      <c r="H136" s="3">
        <f t="shared" si="1"/>
        <v>0.19000000000005457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700</v>
      </c>
      <c r="D147" s="2">
        <f>'PR-RAS'!E151</f>
        <v>1754.19</v>
      </c>
      <c r="E147" s="2">
        <v>0</v>
      </c>
      <c r="F147" s="2">
        <v>0</v>
      </c>
      <c r="G147" s="3">
        <f t="shared" si="0"/>
        <v>614.42347999999993</v>
      </c>
      <c r="H147" s="3">
        <f t="shared" si="1"/>
        <v>0.19000000000005457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967009.2</v>
      </c>
      <c r="D148" s="2">
        <f>'PR-RAS'!E152</f>
        <v>1160827.6800000002</v>
      </c>
      <c r="E148" s="2">
        <v>0</v>
      </c>
      <c r="F148" s="2">
        <v>0</v>
      </c>
      <c r="G148" s="3">
        <f t="shared" si="0"/>
        <v>483433.69032000005</v>
      </c>
      <c r="H148" s="3">
        <f t="shared" si="1"/>
        <v>0.51999999978579581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821159.99</v>
      </c>
      <c r="D149" s="2">
        <f>'PR-RAS'!E153</f>
        <v>997621.14</v>
      </c>
      <c r="E149" s="2">
        <v>0</v>
      </c>
      <c r="F149" s="2">
        <v>0</v>
      </c>
      <c r="G149" s="3">
        <f t="shared" si="0"/>
        <v>416827.53596000001</v>
      </c>
      <c r="H149" s="3">
        <f t="shared" si="1"/>
        <v>0.15000000002328306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681686.78</v>
      </c>
      <c r="D150" s="2">
        <f>'PR-RAS'!E154</f>
        <v>830827.73</v>
      </c>
      <c r="E150" s="2">
        <v>0</v>
      </c>
      <c r="F150" s="2">
        <v>0</v>
      </c>
      <c r="G150" s="3">
        <f t="shared" si="0"/>
        <v>349157.99376000004</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638690.4</v>
      </c>
      <c r="D151" s="2">
        <f>'PR-RAS'!E155</f>
        <v>765828.86</v>
      </c>
      <c r="E151" s="2">
        <v>0</v>
      </c>
      <c r="F151" s="2">
        <v>0</v>
      </c>
      <c r="G151" s="3">
        <f t="shared" si="0"/>
        <v>325552.21799999999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8766.2999999999993</v>
      </c>
      <c r="D153" s="2">
        <f>'PR-RAS'!E157</f>
        <v>16376.26</v>
      </c>
      <c r="E153" s="2">
        <v>0</v>
      </c>
      <c r="F153" s="2">
        <v>0</v>
      </c>
      <c r="G153" s="3">
        <f t="shared" si="0"/>
        <v>6310.8606399999999</v>
      </c>
      <c r="H153" s="3">
        <f t="shared" si="1"/>
        <v>0.55999999999949068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34230.080000000002</v>
      </c>
      <c r="D154" s="2">
        <f>'PR-RAS'!E158</f>
        <v>48622.61</v>
      </c>
      <c r="E154" s="2">
        <v>0</v>
      </c>
      <c r="F154" s="2">
        <v>0</v>
      </c>
      <c r="G154" s="3">
        <f t="shared" si="0"/>
        <v>20115.720899999997</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29212</v>
      </c>
      <c r="D155" s="2">
        <f>'PR-RAS'!E159</f>
        <v>32394.67</v>
      </c>
      <c r="E155" s="2">
        <v>0</v>
      </c>
      <c r="F155" s="2">
        <v>0</v>
      </c>
      <c r="G155" s="3">
        <f t="shared" si="0"/>
        <v>14476.20636</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110261.21</v>
      </c>
      <c r="D156" s="2">
        <f>'PR-RAS'!E160</f>
        <v>134398.74</v>
      </c>
      <c r="E156" s="2">
        <v>0</v>
      </c>
      <c r="F156" s="2">
        <v>0</v>
      </c>
      <c r="G156" s="3">
        <f t="shared" si="0"/>
        <v>58754.096949999999</v>
      </c>
      <c r="H156" s="3">
        <f t="shared" si="1"/>
        <v>0.47000000001571607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110261.21</v>
      </c>
      <c r="D158" s="2">
        <f>'PR-RAS'!E162</f>
        <v>134398.74</v>
      </c>
      <c r="E158" s="2">
        <v>0</v>
      </c>
      <c r="F158" s="2">
        <v>0</v>
      </c>
      <c r="G158" s="3">
        <f t="shared" si="0"/>
        <v>59512.214330000003</v>
      </c>
      <c r="H158" s="3">
        <f t="shared" si="1"/>
        <v>0.47000000001571607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139329.18</v>
      </c>
      <c r="D160" s="2">
        <f>'PR-RAS'!E164</f>
        <v>157107.92000000001</v>
      </c>
      <c r="E160" s="2">
        <v>0</v>
      </c>
      <c r="F160" s="2">
        <v>0</v>
      </c>
      <c r="G160" s="3">
        <f t="shared" si="0"/>
        <v>72113.658179999999</v>
      </c>
      <c r="H160" s="3">
        <f t="shared" si="1"/>
        <v>0.2599999999802094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50597.440000000002</v>
      </c>
      <c r="D161" s="2">
        <f>'PR-RAS'!E165</f>
        <v>57065.450000000004</v>
      </c>
      <c r="E161" s="2">
        <v>0</v>
      </c>
      <c r="F161" s="2">
        <v>0</v>
      </c>
      <c r="G161" s="3">
        <f t="shared" si="0"/>
        <v>26356.534400000004</v>
      </c>
      <c r="H161" s="3">
        <f t="shared" si="1"/>
        <v>0.89000000000669388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11062.72</v>
      </c>
      <c r="D162" s="2">
        <f>'PR-RAS'!E166</f>
        <v>13140.58</v>
      </c>
      <c r="E162" s="2">
        <v>0</v>
      </c>
      <c r="F162" s="2">
        <v>0</v>
      </c>
      <c r="G162" s="3">
        <f t="shared" si="0"/>
        <v>6012.3646799999997</v>
      </c>
      <c r="H162" s="3">
        <f t="shared" si="1"/>
        <v>0.7000000000007276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39434.720000000001</v>
      </c>
      <c r="D163" s="2">
        <f>'PR-RAS'!E167</f>
        <v>43584.87</v>
      </c>
      <c r="E163" s="2">
        <v>0</v>
      </c>
      <c r="F163" s="2">
        <v>0</v>
      </c>
      <c r="G163" s="3">
        <f t="shared" si="0"/>
        <v>20509.92252</v>
      </c>
      <c r="H163" s="3">
        <f t="shared" si="1"/>
        <v>0.4099999999962165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v>
      </c>
      <c r="D164" s="2">
        <f>'PR-RAS'!E168</f>
        <v>340</v>
      </c>
      <c r="E164" s="2">
        <v>0</v>
      </c>
      <c r="F164" s="2">
        <v>0</v>
      </c>
      <c r="G164" s="3">
        <f t="shared" si="0"/>
        <v>127.14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54558.38</v>
      </c>
      <c r="D166" s="2">
        <f>'PR-RAS'!E170</f>
        <v>63112.460000000006</v>
      </c>
      <c r="E166" s="2">
        <v>0</v>
      </c>
      <c r="F166" s="2">
        <v>0</v>
      </c>
      <c r="G166" s="3">
        <f t="shared" si="0"/>
        <v>29829.244500000004</v>
      </c>
      <c r="H166" s="3">
        <f t="shared" si="1"/>
        <v>0.8400000000037835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7138.73</v>
      </c>
      <c r="D167" s="2">
        <f>'PR-RAS'!E171</f>
        <v>7513.58</v>
      </c>
      <c r="E167" s="2">
        <v>0</v>
      </c>
      <c r="F167" s="2">
        <v>0</v>
      </c>
      <c r="G167" s="3">
        <f t="shared" si="0"/>
        <v>3679.5377400000002</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28509.3</v>
      </c>
      <c r="D168" s="2">
        <f>'PR-RAS'!E172</f>
        <v>33611.51</v>
      </c>
      <c r="E168" s="2">
        <v>0</v>
      </c>
      <c r="F168" s="2">
        <v>0</v>
      </c>
      <c r="G168" s="3">
        <f t="shared" si="0"/>
        <v>15987.297440000002</v>
      </c>
      <c r="H168" s="3">
        <f t="shared" si="1"/>
        <v>0.78999999999723514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17631.43</v>
      </c>
      <c r="D169" s="2">
        <f>'PR-RAS'!E173</f>
        <v>18724.95</v>
      </c>
      <c r="E169" s="2">
        <v>0</v>
      </c>
      <c r="F169" s="2">
        <v>0</v>
      </c>
      <c r="G169" s="3">
        <f t="shared" si="0"/>
        <v>9253.6634400000003</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242.08</v>
      </c>
      <c r="D170" s="2">
        <f>'PR-RAS'!E174</f>
        <v>515</v>
      </c>
      <c r="E170" s="2">
        <v>0</v>
      </c>
      <c r="F170" s="2">
        <v>0</v>
      </c>
      <c r="G170" s="3">
        <f t="shared" si="0"/>
        <v>214.98151999999999</v>
      </c>
      <c r="H170" s="3">
        <f t="shared" si="1"/>
        <v>8.0000000000012506E-2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1036.8399999999999</v>
      </c>
      <c r="D171" s="2">
        <f>'PR-RAS'!E175</f>
        <v>2747.42</v>
      </c>
      <c r="E171" s="2">
        <v>0</v>
      </c>
      <c r="F171" s="2">
        <v>0</v>
      </c>
      <c r="G171" s="3">
        <f t="shared" si="0"/>
        <v>1110.3856000000001</v>
      </c>
      <c r="H171" s="3">
        <f t="shared" si="1"/>
        <v>0.58000000000015461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28561.749999999996</v>
      </c>
      <c r="D174" s="2">
        <f>'PR-RAS'!E178</f>
        <v>35140.050000000003</v>
      </c>
      <c r="E174" s="2">
        <v>0</v>
      </c>
      <c r="F174" s="2">
        <v>0</v>
      </c>
      <c r="G174" s="3">
        <f t="shared" si="0"/>
        <v>17099.640049999998</v>
      </c>
      <c r="H174" s="3">
        <f t="shared" si="1"/>
        <v>0.30000000000654836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7994.95</v>
      </c>
      <c r="D175" s="2">
        <f>'PR-RAS'!E179</f>
        <v>9702.1</v>
      </c>
      <c r="E175" s="2">
        <v>0</v>
      </c>
      <c r="F175" s="2">
        <v>0</v>
      </c>
      <c r="G175" s="3">
        <f t="shared" si="0"/>
        <v>4767.4520999999995</v>
      </c>
      <c r="H175" s="3">
        <f t="shared" si="1"/>
        <v>0.1500000000005457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11279.25</v>
      </c>
      <c r="D176" s="2">
        <f>'PR-RAS'!E180</f>
        <v>13339.72</v>
      </c>
      <c r="E176" s="2">
        <v>0</v>
      </c>
      <c r="F176" s="2">
        <v>0</v>
      </c>
      <c r="G176" s="3">
        <f t="shared" si="0"/>
        <v>6642.7707499999997</v>
      </c>
      <c r="H176" s="3">
        <f t="shared" si="1"/>
        <v>0.53000000000065484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670</v>
      </c>
      <c r="E177" s="2">
        <v>0</v>
      </c>
      <c r="F177" s="2">
        <v>0</v>
      </c>
      <c r="G177" s="3">
        <f t="shared" si="0"/>
        <v>258.26943999999997</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3003.62</v>
      </c>
      <c r="D178" s="2">
        <f>'PR-RAS'!E182</f>
        <v>4133.2700000000004</v>
      </c>
      <c r="E178" s="2">
        <v>0</v>
      </c>
      <c r="F178" s="2">
        <v>0</v>
      </c>
      <c r="G178" s="3">
        <f t="shared" si="0"/>
        <v>1994.8183199999999</v>
      </c>
      <c r="H178" s="3">
        <f t="shared" si="1"/>
        <v>0.6500000000005457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1680.26</v>
      </c>
      <c r="D180" s="2">
        <f>'PR-RAS'!E184</f>
        <v>3149.9</v>
      </c>
      <c r="E180" s="2">
        <v>0</v>
      </c>
      <c r="F180" s="2">
        <v>0</v>
      </c>
      <c r="G180" s="3">
        <f t="shared" si="0"/>
        <v>1428.43074</v>
      </c>
      <c r="H180" s="3">
        <f t="shared" si="1"/>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2267.29</v>
      </c>
      <c r="D181" s="2">
        <f>'PR-RAS'!E185</f>
        <v>1783.33</v>
      </c>
      <c r="E181" s="2">
        <v>0</v>
      </c>
      <c r="F181" s="2">
        <v>0</v>
      </c>
      <c r="G181" s="3">
        <f t="shared" si="0"/>
        <v>1050.1109999999999</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1769.59</v>
      </c>
      <c r="D182" s="2">
        <f>'PR-RAS'!E186</f>
        <v>2225</v>
      </c>
      <c r="E182" s="2">
        <v>0</v>
      </c>
      <c r="F182" s="2">
        <v>0</v>
      </c>
      <c r="G182" s="3">
        <f t="shared" si="0"/>
        <v>1125.7457899999999</v>
      </c>
      <c r="H182" s="3">
        <f t="shared" si="1"/>
        <v>0.41000000000008185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439.35</v>
      </c>
      <c r="D183" s="2">
        <f>'PR-RAS'!E187</f>
        <v>136.72999999999999</v>
      </c>
      <c r="E183" s="2">
        <v>0</v>
      </c>
      <c r="F183" s="2">
        <v>0</v>
      </c>
      <c r="G183" s="3">
        <f t="shared" si="0"/>
        <v>129.73141999999999</v>
      </c>
      <c r="H183" s="3">
        <f t="shared" si="1"/>
        <v>0.62000000000003297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5611.61</v>
      </c>
      <c r="D190" s="2">
        <f>'PR-RAS'!E194</f>
        <v>1789.96</v>
      </c>
      <c r="E190" s="2">
        <v>0</v>
      </c>
      <c r="F190" s="2">
        <v>0</v>
      </c>
      <c r="G190" s="3">
        <f t="shared" si="0"/>
        <v>1737.1991699999999</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468.54</v>
      </c>
      <c r="D192" s="2">
        <f>'PR-RAS'!E196</f>
        <v>468.54</v>
      </c>
      <c r="E192" s="2">
        <v>0</v>
      </c>
      <c r="F192" s="2">
        <v>0</v>
      </c>
      <c r="G192" s="3">
        <f t="shared" si="0"/>
        <v>268.47342000000003</v>
      </c>
      <c r="H192" s="3">
        <f t="shared" si="1"/>
        <v>0.91999999999995907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201.9</v>
      </c>
      <c r="D193" s="2">
        <f>'PR-RAS'!E197</f>
        <v>0</v>
      </c>
      <c r="E193" s="2">
        <v>0</v>
      </c>
      <c r="F193" s="2">
        <v>0</v>
      </c>
      <c r="G193" s="3">
        <f t="shared" si="0"/>
        <v>38.764800000000001</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25</v>
      </c>
      <c r="E194" s="2">
        <v>0</v>
      </c>
      <c r="F194" s="2">
        <v>0</v>
      </c>
      <c r="G194" s="3">
        <f t="shared" si="0"/>
        <v>24.72137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3619.22</v>
      </c>
      <c r="D195" s="2">
        <f>'PR-RAS'!E199</f>
        <v>1246.42</v>
      </c>
      <c r="E195" s="2">
        <v>0</v>
      </c>
      <c r="F195" s="2">
        <v>0</v>
      </c>
      <c r="G195" s="3">
        <f t="shared" si="0"/>
        <v>1185.73964</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1243.8599999999999</v>
      </c>
      <c r="D197" s="2">
        <f>'PR-RAS'!E201</f>
        <v>50</v>
      </c>
      <c r="E197" s="2">
        <v>0</v>
      </c>
      <c r="F197" s="2">
        <v>0</v>
      </c>
      <c r="G197" s="3">
        <f t="shared" si="0"/>
        <v>263.39655999999997</v>
      </c>
      <c r="H197" s="3">
        <f t="shared" si="1"/>
        <v>0.14000000000010004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519.94000000000005</v>
      </c>
      <c r="D198" s="2">
        <f>'PR-RAS'!E202</f>
        <v>86.58</v>
      </c>
      <c r="E198" s="2">
        <v>0</v>
      </c>
      <c r="F198" s="2">
        <v>0</v>
      </c>
      <c r="G198" s="3">
        <f t="shared" si="0"/>
        <v>136.54070000000002</v>
      </c>
      <c r="H198" s="3">
        <f t="shared" si="1"/>
        <v>0.47999999999994714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519.94000000000005</v>
      </c>
      <c r="D212" s="2">
        <f>'PR-RAS'!E216</f>
        <v>86.58</v>
      </c>
      <c r="E212" s="2">
        <v>0</v>
      </c>
      <c r="F212" s="2">
        <v>0</v>
      </c>
      <c r="G212" s="3">
        <f t="shared" si="0"/>
        <v>146.2441</v>
      </c>
      <c r="H212" s="3">
        <f t="shared" si="1"/>
        <v>0.47999999999994714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518.87</v>
      </c>
      <c r="D213" s="2">
        <f>'PR-RAS'!E217</f>
        <v>86.48</v>
      </c>
      <c r="E213" s="2">
        <v>0</v>
      </c>
      <c r="F213" s="2">
        <v>0</v>
      </c>
      <c r="G213" s="3">
        <f t="shared" si="0"/>
        <v>146.66795999999999</v>
      </c>
      <c r="H213" s="3">
        <f t="shared" si="1"/>
        <v>0.60999999999999943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1.07</v>
      </c>
      <c r="D215" s="2">
        <f>'PR-RAS'!E219</f>
        <v>0.1</v>
      </c>
      <c r="E215" s="2">
        <v>0</v>
      </c>
      <c r="F215" s="2">
        <v>0</v>
      </c>
      <c r="G215" s="3">
        <f t="shared" si="0"/>
        <v>0.27178000000000002</v>
      </c>
      <c r="H215" s="3">
        <f t="shared" si="1"/>
        <v>0.17000000000000007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5749.68</v>
      </c>
      <c r="D258" s="2">
        <f>'PR-RAS'!E262</f>
        <v>5765.59</v>
      </c>
      <c r="E258" s="2">
        <v>0</v>
      </c>
      <c r="F258" s="2">
        <v>0</v>
      </c>
      <c r="G258" s="3">
        <f t="shared" si="0"/>
        <v>4441.18102</v>
      </c>
      <c r="H258" s="3">
        <f t="shared" si="1"/>
        <v>0.72999999999956344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5749.68</v>
      </c>
      <c r="D265" s="2">
        <f>'PR-RAS'!E269</f>
        <v>5765.59</v>
      </c>
      <c r="E265" s="2">
        <v>0</v>
      </c>
      <c r="F265" s="2">
        <v>0</v>
      </c>
      <c r="G265" s="3">
        <f t="shared" si="0"/>
        <v>4562.1470400000007</v>
      </c>
      <c r="H265" s="3">
        <f t="shared" si="1"/>
        <v>0.72999999999956344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5749.68</v>
      </c>
      <c r="D267" s="2">
        <f>'PR-RAS'!E271</f>
        <v>5765.59</v>
      </c>
      <c r="E267" s="2">
        <v>0</v>
      </c>
      <c r="F267" s="2">
        <v>0</v>
      </c>
      <c r="G267" s="3">
        <f t="shared" si="0"/>
        <v>4596.7087600000004</v>
      </c>
      <c r="H267" s="3">
        <f t="shared" si="1"/>
        <v>0.72999999999956344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250.41</v>
      </c>
      <c r="D269" s="2">
        <f>'PR-RAS'!E273</f>
        <v>246.45</v>
      </c>
      <c r="E269" s="2">
        <v>0</v>
      </c>
      <c r="F269" s="2">
        <v>0</v>
      </c>
      <c r="G269" s="3">
        <f t="shared" si="0"/>
        <v>199.20707999999999</v>
      </c>
      <c r="H269" s="3">
        <f t="shared" si="1"/>
        <v>0.85999999999998522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250.41</v>
      </c>
      <c r="D270" s="2">
        <f>'PR-RAS'!E274</f>
        <v>246.45</v>
      </c>
      <c r="E270" s="2">
        <v>0</v>
      </c>
      <c r="F270" s="2">
        <v>0</v>
      </c>
      <c r="G270" s="3">
        <f t="shared" si="0"/>
        <v>199.95039</v>
      </c>
      <c r="H270" s="3">
        <f t="shared" si="1"/>
        <v>0.85999999999998522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250.41</v>
      </c>
      <c r="D272" s="2">
        <f>'PR-RAS'!E276</f>
        <v>246.45</v>
      </c>
      <c r="E272" s="2">
        <v>0</v>
      </c>
      <c r="F272" s="2">
        <v>0</v>
      </c>
      <c r="G272" s="3">
        <f t="shared" si="0"/>
        <v>201.43700999999999</v>
      </c>
      <c r="H272" s="3">
        <f t="shared" si="1"/>
        <v>0.85999999999998522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967009.2</v>
      </c>
      <c r="D295" s="2">
        <f>'PR-RAS'!E299</f>
        <v>1160827.6800000002</v>
      </c>
      <c r="E295" s="2">
        <v>0</v>
      </c>
      <c r="F295" s="2">
        <v>0</v>
      </c>
      <c r="G295" s="3">
        <f t="shared" si="12"/>
        <v>966867.3806400001</v>
      </c>
      <c r="H295" s="3">
        <f t="shared" si="13"/>
        <v>0.51999999978579581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780.73000000009779</v>
      </c>
      <c r="D296" s="2">
        <f>'PR-RAS'!E300</f>
        <v>0</v>
      </c>
      <c r="E296" s="2">
        <v>0</v>
      </c>
      <c r="F296" s="2">
        <v>0</v>
      </c>
      <c r="G296" s="3">
        <f t="shared" si="12"/>
        <v>230.31535000002884</v>
      </c>
      <c r="H296" s="3">
        <f t="shared" si="13"/>
        <v>0.26999999990221113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69444.750000000233</v>
      </c>
      <c r="E297" s="2">
        <v>0</v>
      </c>
      <c r="F297" s="2">
        <v>0</v>
      </c>
      <c r="G297" s="3">
        <f t="shared" si="12"/>
        <v>41111.292000000132</v>
      </c>
      <c r="H297" s="3">
        <f t="shared" si="13"/>
        <v>0.24999999976716936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89256.48</v>
      </c>
      <c r="D298" s="2">
        <f>'PR-RAS'!E302</f>
        <v>19811.73</v>
      </c>
      <c r="E298" s="2">
        <v>0</v>
      </c>
      <c r="F298" s="2">
        <v>0</v>
      </c>
      <c r="G298" s="3">
        <f t="shared" si="12"/>
        <v>38277.34218</v>
      </c>
      <c r="H298" s="3">
        <f t="shared" si="13"/>
        <v>0.74999999999636202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65347.98</v>
      </c>
      <c r="D300" s="2">
        <f>'PR-RAS'!E304</f>
        <v>31435.74</v>
      </c>
      <c r="E300" s="2">
        <v>0</v>
      </c>
      <c r="F300" s="2">
        <v>0</v>
      </c>
      <c r="G300" s="3">
        <f t="shared" si="12"/>
        <v>38337.618540000003</v>
      </c>
      <c r="H300" s="3">
        <f t="shared" si="13"/>
        <v>0.27999999999519787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194.59</v>
      </c>
      <c r="D301" s="2">
        <f>'PR-RAS'!E305</f>
        <v>217.83</v>
      </c>
      <c r="E301" s="2">
        <v>0</v>
      </c>
      <c r="F301" s="2">
        <v>0</v>
      </c>
      <c r="G301" s="3">
        <f t="shared" si="12"/>
        <v>189.07499999999999</v>
      </c>
      <c r="H301" s="3">
        <f t="shared" si="13"/>
        <v>0.57999999999998408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6139.87</v>
      </c>
      <c r="D355" s="2">
        <f>'PR-RAS'!E360</f>
        <v>11019.130000000001</v>
      </c>
      <c r="E355" s="2">
        <v>0</v>
      </c>
      <c r="F355" s="2">
        <v>0</v>
      </c>
      <c r="G355" s="3">
        <f t="shared" si="12"/>
        <v>9975.0580200000004</v>
      </c>
      <c r="H355" s="3">
        <f t="shared" si="13"/>
        <v>0.26000000000112777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4014.87</v>
      </c>
      <c r="D368" s="2">
        <f>'PR-RAS'!E373</f>
        <v>6394.63</v>
      </c>
      <c r="E368" s="2">
        <v>0</v>
      </c>
      <c r="F368" s="2">
        <v>0</v>
      </c>
      <c r="G368" s="3">
        <f t="shared" si="12"/>
        <v>6167.11571</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2200</v>
      </c>
      <c r="D374" s="2">
        <f>'PR-RAS'!E379</f>
        <v>3909.71</v>
      </c>
      <c r="E374" s="2">
        <v>0</v>
      </c>
      <c r="F374" s="2">
        <v>0</v>
      </c>
      <c r="G374" s="3">
        <f t="shared" si="12"/>
        <v>3737.2436600000001</v>
      </c>
      <c r="H374" s="3">
        <f t="shared" si="13"/>
        <v>0.28999999999996362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2200</v>
      </c>
      <c r="D375" s="2">
        <f>'PR-RAS'!E380</f>
        <v>2185</v>
      </c>
      <c r="E375" s="2">
        <v>0</v>
      </c>
      <c r="F375" s="2">
        <v>0</v>
      </c>
      <c r="G375" s="3">
        <f t="shared" si="12"/>
        <v>2457.1799999999998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917.19</v>
      </c>
      <c r="E377" s="2">
        <v>0</v>
      </c>
      <c r="F377" s="2">
        <v>0</v>
      </c>
      <c r="G377" s="3">
        <f t="shared" si="12"/>
        <v>689.72688000000005</v>
      </c>
      <c r="H377" s="3">
        <f t="shared" si="13"/>
        <v>0.19000000000005457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807.52</v>
      </c>
      <c r="E380" s="2">
        <v>0</v>
      </c>
      <c r="F380" s="2">
        <v>0</v>
      </c>
      <c r="G380" s="3">
        <f t="shared" si="12"/>
        <v>612.10015999999996</v>
      </c>
      <c r="H380" s="3">
        <f t="shared" si="13"/>
        <v>0.48000000000001819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1814.87</v>
      </c>
      <c r="D388" s="2">
        <f>'PR-RAS'!E393</f>
        <v>2484.92</v>
      </c>
      <c r="E388" s="2">
        <v>0</v>
      </c>
      <c r="F388" s="2">
        <v>0</v>
      </c>
      <c r="G388" s="3">
        <f t="shared" si="12"/>
        <v>2625.6827699999999</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1814.87</v>
      </c>
      <c r="D389" s="2">
        <f>'PR-RAS'!E394</f>
        <v>2484.92</v>
      </c>
      <c r="E389" s="2">
        <v>0</v>
      </c>
      <c r="F389" s="2">
        <v>0</v>
      </c>
      <c r="G389" s="3">
        <f t="shared" si="12"/>
        <v>2632.4674800000003</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2125</v>
      </c>
      <c r="D407" s="2">
        <f>'PR-RAS'!E412</f>
        <v>4624.5</v>
      </c>
      <c r="E407" s="2">
        <v>0</v>
      </c>
      <c r="F407" s="2">
        <v>0</v>
      </c>
      <c r="G407" s="3">
        <f t="shared" si="12"/>
        <v>4617.8440000000001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2125</v>
      </c>
      <c r="D408" s="2">
        <f>'PR-RAS'!E413</f>
        <v>4624.5</v>
      </c>
      <c r="E408" s="2">
        <v>0</v>
      </c>
      <c r="F408" s="2">
        <v>0</v>
      </c>
      <c r="G408" s="3">
        <f t="shared" si="12"/>
        <v>4629.2179999999998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6139.87</v>
      </c>
      <c r="D413" s="2">
        <f>'PR-RAS'!E418</f>
        <v>11019.130000000001</v>
      </c>
      <c r="E413" s="2">
        <v>0</v>
      </c>
      <c r="F413" s="2">
        <v>0</v>
      </c>
      <c r="G413" s="3">
        <f t="shared" si="12"/>
        <v>11609.38956</v>
      </c>
      <c r="H413" s="3">
        <f t="shared" si="13"/>
        <v>0.26000000000112777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84949.14</v>
      </c>
      <c r="D415" s="2">
        <f>'PR-RAS'!E420</f>
        <v>20863.53</v>
      </c>
      <c r="E415" s="2">
        <v>0</v>
      </c>
      <c r="F415" s="2">
        <v>0</v>
      </c>
      <c r="G415" s="3">
        <f t="shared" si="12"/>
        <v>52443.946799999998</v>
      </c>
      <c r="H415" s="3">
        <f t="shared" si="13"/>
        <v>0.61000000000058208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967789.93</v>
      </c>
      <c r="D417" s="2">
        <f>'PR-RAS'!E422</f>
        <v>1091382.93</v>
      </c>
      <c r="E417" s="2">
        <v>0</v>
      </c>
      <c r="F417" s="2">
        <v>0</v>
      </c>
      <c r="G417" s="3">
        <f t="shared" si="12"/>
        <v>1310631.2086399999</v>
      </c>
      <c r="H417" s="3">
        <f t="shared" si="13"/>
        <v>0.14000000001396984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973149.07</v>
      </c>
      <c r="D418" s="2">
        <f>'PR-RAS'!E423</f>
        <v>1171846.81</v>
      </c>
      <c r="E418" s="2">
        <v>0</v>
      </c>
      <c r="F418" s="2">
        <v>0</v>
      </c>
      <c r="G418" s="3">
        <f t="shared" si="12"/>
        <v>1383123.4017299998</v>
      </c>
      <c r="H418" s="3">
        <f t="shared" si="13"/>
        <v>0.2599999998928979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5359.1399999998976</v>
      </c>
      <c r="D420" s="2">
        <f>'PR-RAS'!E425</f>
        <v>80463.880000000121</v>
      </c>
      <c r="E420" s="2">
        <v>0</v>
      </c>
      <c r="F420" s="2">
        <v>0</v>
      </c>
      <c r="G420" s="3">
        <f t="shared" si="12"/>
        <v>69674.211100000059</v>
      </c>
      <c r="H420" s="3">
        <f t="shared" si="13"/>
        <v>0.25999999977648258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4307.3399999999965</v>
      </c>
      <c r="D421" s="2">
        <f>'PR-RAS'!E426</f>
        <v>0</v>
      </c>
      <c r="E421" s="2">
        <v>0</v>
      </c>
      <c r="F421" s="2">
        <v>0</v>
      </c>
      <c r="G421" s="3">
        <f t="shared" si="12"/>
        <v>1809.0827999999985</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1051.7999999999993</v>
      </c>
      <c r="E422" s="2">
        <v>0</v>
      </c>
      <c r="F422" s="2">
        <v>0</v>
      </c>
      <c r="G422" s="3">
        <f t="shared" si="12"/>
        <v>885.6155999999994</v>
      </c>
      <c r="H422" s="3">
        <f t="shared" si="13"/>
        <v>0.2000000000007276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65347.98</v>
      </c>
      <c r="D423" s="2">
        <f>'PR-RAS'!E428</f>
        <v>31435.74</v>
      </c>
      <c r="E423" s="2">
        <v>0</v>
      </c>
      <c r="F423" s="2">
        <v>0</v>
      </c>
      <c r="G423" s="3">
        <f t="shared" si="12"/>
        <v>54108.612119999998</v>
      </c>
      <c r="H423" s="3">
        <f t="shared" si="13"/>
        <v>0.27999999999519787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967789.93</v>
      </c>
      <c r="D637" s="2">
        <f>'PR-RAS'!E643</f>
        <v>1091382.93</v>
      </c>
      <c r="E637" s="2">
        <v>0</v>
      </c>
      <c r="F637" s="2">
        <v>0</v>
      </c>
      <c r="G637" s="3">
        <f t="shared" si="14"/>
        <v>2003753.4824400002</v>
      </c>
      <c r="H637" s="3">
        <f t="shared" si="15"/>
        <v>0.14000000001396984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973149.07</v>
      </c>
      <c r="D638" s="2">
        <f>'PR-RAS'!E644</f>
        <v>1171846.81</v>
      </c>
      <c r="E638" s="2">
        <v>0</v>
      </c>
      <c r="F638" s="2">
        <v>0</v>
      </c>
      <c r="G638" s="3">
        <f t="shared" si="14"/>
        <v>2112828.7935299999</v>
      </c>
      <c r="H638" s="3">
        <f t="shared" si="15"/>
        <v>0.2599999998928979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5359.1399999998976</v>
      </c>
      <c r="D640" s="2">
        <f>'PR-RAS'!E646</f>
        <v>80463.880000000121</v>
      </c>
      <c r="E640" s="2">
        <v>0</v>
      </c>
      <c r="F640" s="2">
        <v>0</v>
      </c>
      <c r="G640" s="3">
        <f t="shared" si="14"/>
        <v>106257.32910000009</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4307.3399999999965</v>
      </c>
      <c r="D641" s="2">
        <f>'PR-RAS'!E647</f>
        <v>0</v>
      </c>
      <c r="E641" s="2">
        <v>0</v>
      </c>
      <c r="F641" s="2">
        <v>0</v>
      </c>
      <c r="G641" s="3">
        <f t="shared" si="14"/>
        <v>2756.6975999999977</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1051.7999999999993</v>
      </c>
      <c r="E642" s="2">
        <v>0</v>
      </c>
      <c r="F642" s="2">
        <v>0</v>
      </c>
      <c r="G642" s="3">
        <f t="shared" si="14"/>
        <v>1348.4075999999991</v>
      </c>
      <c r="H642" s="3">
        <f t="shared" si="15"/>
        <v>0.2000000000007276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1051.799999999901</v>
      </c>
      <c r="D644" s="2">
        <f>'PR-RAS'!E650</f>
        <v>81515.680000000124</v>
      </c>
      <c r="E644" s="2">
        <v>0</v>
      </c>
      <c r="F644" s="2">
        <v>0</v>
      </c>
      <c r="G644" s="3">
        <f t="shared" si="14"/>
        <v>105505.4718800001</v>
      </c>
      <c r="H644" s="3">
        <f t="shared" si="15"/>
        <v>0.51999999997497071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71048.73</v>
      </c>
      <c r="D645" s="2">
        <f>'PR-RAS'!E651</f>
        <v>0</v>
      </c>
      <c r="E645" s="2">
        <v>0</v>
      </c>
      <c r="F645" s="2">
        <v>0</v>
      </c>
      <c r="G645" s="3">
        <f t="shared" si="14"/>
        <v>45755.382120000002</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7144.42</v>
      </c>
      <c r="D646" s="2">
        <f>'PR-RAS'!E653</f>
        <v>6276.98</v>
      </c>
      <c r="E646" s="2">
        <v>0</v>
      </c>
      <c r="F646" s="2">
        <v>0</v>
      </c>
      <c r="G646" s="3">
        <f t="shared" si="14"/>
        <v>12705.455099999999</v>
      </c>
      <c r="H646" s="3">
        <f t="shared" si="15"/>
        <v>0.44000000000050932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89666.89</v>
      </c>
      <c r="D647" s="2">
        <f>'PR-RAS'!E654</f>
        <v>4895.54</v>
      </c>
      <c r="E647" s="2">
        <v>0</v>
      </c>
      <c r="F647" s="2">
        <v>0</v>
      </c>
      <c r="G647" s="3">
        <f t="shared" si="14"/>
        <v>64249.848620000004</v>
      </c>
      <c r="H647" s="3">
        <f t="shared" si="15"/>
        <v>0.57000000000061846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90534.33</v>
      </c>
      <c r="D648" s="2">
        <f>'PR-RAS'!E655</f>
        <v>11172.52</v>
      </c>
      <c r="E648" s="2">
        <v>0</v>
      </c>
      <c r="F648" s="2">
        <v>0</v>
      </c>
      <c r="G648" s="3">
        <f t="shared" si="14"/>
        <v>73032.952390000006</v>
      </c>
      <c r="H648" s="3">
        <f t="shared" si="15"/>
        <v>0.81000000000130967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6276.9799999999959</v>
      </c>
      <c r="D649" s="2">
        <f>'PR-RAS'!E656</f>
        <v>0</v>
      </c>
      <c r="E649" s="2">
        <v>0</v>
      </c>
      <c r="F649" s="2">
        <v>0</v>
      </c>
      <c r="G649" s="3">
        <f t="shared" si="14"/>
        <v>4067.4830399999973</v>
      </c>
      <c r="H649" s="3">
        <f t="shared" si="15"/>
        <v>2.0000000004074536E-2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867876.51</v>
      </c>
      <c r="D676" s="2">
        <f>'PR-RAS'!E683</f>
        <v>940915.61</v>
      </c>
      <c r="E676" s="2">
        <v>0</v>
      </c>
      <c r="F676" s="2">
        <v>0</v>
      </c>
      <c r="G676" s="3">
        <f t="shared" si="14"/>
        <v>1856052.7177500001</v>
      </c>
      <c r="H676" s="3">
        <f t="shared" si="15"/>
        <v>0.88000000000465661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1260</v>
      </c>
      <c r="D677" s="2">
        <f>'PR-RAS'!E684</f>
        <v>5245</v>
      </c>
      <c r="E677" s="2">
        <v>0</v>
      </c>
      <c r="F677" s="2">
        <v>0</v>
      </c>
      <c r="G677" s="3">
        <f t="shared" si="14"/>
        <v>7943.0000000000009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7560.05</v>
      </c>
      <c r="D678" s="2">
        <f>'PR-RAS'!E685</f>
        <v>7917.04</v>
      </c>
      <c r="E678" s="2">
        <v>0</v>
      </c>
      <c r="F678" s="2">
        <v>0</v>
      </c>
      <c r="G678" s="3">
        <f t="shared" si="14"/>
        <v>15837.826010000002</v>
      </c>
      <c r="H678" s="3">
        <f t="shared" si="15"/>
        <v>9.0000000000145519E-2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1634.55</v>
      </c>
      <c r="D717" s="2">
        <f>'PR-RAS'!E724</f>
        <v>2117.36</v>
      </c>
      <c r="E717" s="2">
        <v>0</v>
      </c>
      <c r="F717" s="2">
        <v>0</v>
      </c>
      <c r="G717" s="3">
        <f t="shared" si="14"/>
        <v>4202.39732</v>
      </c>
      <c r="H717" s="3">
        <f t="shared" si="15"/>
        <v>0.8100000000001728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853</v>
      </c>
      <c r="D719" s="2">
        <f>'PR-RAS'!E726</f>
        <v>0</v>
      </c>
      <c r="E719" s="2">
        <v>0</v>
      </c>
      <c r="F719" s="2">
        <v>0</v>
      </c>
      <c r="G719" s="3">
        <f t="shared" si="14"/>
        <v>612.45399999999995</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39434.720000000001</v>
      </c>
      <c r="D727" s="2">
        <f>'PR-RAS'!E734</f>
        <v>43584.87</v>
      </c>
      <c r="E727" s="2">
        <v>0</v>
      </c>
      <c r="F727" s="2">
        <v>0</v>
      </c>
      <c r="G727" s="3">
        <f t="shared" si="14"/>
        <v>91914.837960000004</v>
      </c>
      <c r="H727" s="3">
        <f t="shared" si="15"/>
        <v>0.4099999999962165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1342</v>
      </c>
      <c r="D729" s="2">
        <f>'PR-RAS'!E736</f>
        <v>1684.4</v>
      </c>
      <c r="E729" s="2">
        <v>0</v>
      </c>
      <c r="F729" s="2">
        <v>0</v>
      </c>
      <c r="G729" s="3">
        <f t="shared" si="14"/>
        <v>3429.4623999999999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895.84</v>
      </c>
      <c r="D731" s="2">
        <f>'PR-RAS'!E738</f>
        <v>377.08</v>
      </c>
      <c r="E731" s="2">
        <v>0</v>
      </c>
      <c r="F731" s="2">
        <v>0</v>
      </c>
      <c r="G731" s="3">
        <f t="shared" si="14"/>
        <v>1204.5</v>
      </c>
      <c r="H731" s="3">
        <f t="shared" si="15"/>
        <v>0.23999999999995225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5749.68</v>
      </c>
      <c r="D848" s="2">
        <f>'PR-RAS'!E855</f>
        <v>5765.59</v>
      </c>
      <c r="E848" s="2">
        <v>0</v>
      </c>
      <c r="F848" s="2">
        <v>0</v>
      </c>
      <c r="G848" s="3">
        <f t="shared" si="34"/>
        <v>14636.888419999999</v>
      </c>
      <c r="H848" s="3">
        <f t="shared" si="35"/>
        <v>0.72999999999956344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1085256.1700000002</v>
      </c>
      <c r="D1011" s="7">
        <f>BILANCA!E6</f>
        <v>1150944.9199999997</v>
      </c>
      <c r="E1011" s="7">
        <v>0</v>
      </c>
      <c r="F1011" s="7">
        <v>0</v>
      </c>
      <c r="G1011" s="8">
        <f t="shared" ref="G1011:G1306" si="38">B1011/1000*C1011+B1011/500*D1011</f>
        <v>3387.1460099999995</v>
      </c>
      <c r="H1011" s="8">
        <f t="shared" si="35"/>
        <v>0.25000000046566129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943250.84000000008</v>
      </c>
      <c r="D1012" s="2">
        <f>BILANCA!E7</f>
        <v>1115269.9799999997</v>
      </c>
      <c r="E1012" s="2">
        <v>0</v>
      </c>
      <c r="F1012" s="2">
        <v>0</v>
      </c>
      <c r="G1012" s="3">
        <f t="shared" si="38"/>
        <v>6347.5815999999995</v>
      </c>
      <c r="H1012" s="3">
        <f t="shared" si="35"/>
        <v>0.18000000016763806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1698.13</v>
      </c>
      <c r="D1013" s="2">
        <f>BILANCA!E8</f>
        <v>1698.13</v>
      </c>
      <c r="E1013" s="2">
        <v>0</v>
      </c>
      <c r="F1013" s="2">
        <v>0</v>
      </c>
      <c r="G1013" s="3">
        <f t="shared" si="38"/>
        <v>15.283170000000002</v>
      </c>
      <c r="H1013" s="3">
        <f t="shared" si="35"/>
        <v>0.26000000000021828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1698.13</v>
      </c>
      <c r="D1014" s="2">
        <f>BILANCA!E9</f>
        <v>1698.13</v>
      </c>
      <c r="E1014" s="2">
        <v>0</v>
      </c>
      <c r="F1014" s="2">
        <v>0</v>
      </c>
      <c r="G1014" s="3">
        <f t="shared" si="38"/>
        <v>20.377560000000003</v>
      </c>
      <c r="H1014" s="3">
        <f t="shared" si="35"/>
        <v>0.26000000000021828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941552.71000000008</v>
      </c>
      <c r="D1017" s="2">
        <f>BILANCA!E12</f>
        <v>1113571.8499999999</v>
      </c>
      <c r="E1017" s="2">
        <v>0</v>
      </c>
      <c r="F1017" s="2">
        <v>0</v>
      </c>
      <c r="G1017" s="3">
        <f t="shared" si="38"/>
        <v>22180.87487</v>
      </c>
      <c r="H1017" s="3">
        <f t="shared" si="35"/>
        <v>0.44000000006053597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929507.16000000015</v>
      </c>
      <c r="D1018" s="2">
        <f>BILANCA!E13</f>
        <v>1053548.56</v>
      </c>
      <c r="E1018" s="2">
        <v>0</v>
      </c>
      <c r="F1018" s="2">
        <v>0</v>
      </c>
      <c r="G1018" s="3">
        <f t="shared" si="38"/>
        <v>24292.834240000004</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1302421.55</v>
      </c>
      <c r="D1020" s="2">
        <f>BILANCA!E15</f>
        <v>1437415.19</v>
      </c>
      <c r="E1020" s="2">
        <v>0</v>
      </c>
      <c r="F1020" s="2">
        <v>0</v>
      </c>
      <c r="G1020" s="3">
        <f t="shared" si="38"/>
        <v>41772.5193</v>
      </c>
      <c r="H1020" s="3">
        <f t="shared" si="35"/>
        <v>0.63999999989755452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19775.09</v>
      </c>
      <c r="D1022" s="2">
        <f>BILANCA!E17</f>
        <v>19775.09</v>
      </c>
      <c r="E1022" s="2">
        <v>0</v>
      </c>
      <c r="F1022" s="2">
        <v>0</v>
      </c>
      <c r="G1022" s="3">
        <f t="shared" si="38"/>
        <v>711.9032400000001</v>
      </c>
      <c r="H1022" s="3">
        <f t="shared" si="35"/>
        <v>0.18000000000029104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392689.48</v>
      </c>
      <c r="D1023" s="2">
        <f>BILANCA!E18</f>
        <v>403641.72</v>
      </c>
      <c r="E1023" s="2">
        <v>0</v>
      </c>
      <c r="F1023" s="2">
        <v>0</v>
      </c>
      <c r="G1023" s="3">
        <f t="shared" si="38"/>
        <v>15599.647959999998</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9121.6299999999756</v>
      </c>
      <c r="D1024" s="2">
        <f>BILANCA!E19</f>
        <v>57224.880000000005</v>
      </c>
      <c r="E1024" s="2">
        <v>0</v>
      </c>
      <c r="F1024" s="2">
        <v>0</v>
      </c>
      <c r="G1024" s="3">
        <f t="shared" si="38"/>
        <v>1729.99946</v>
      </c>
      <c r="H1024" s="3">
        <f t="shared" si="35"/>
        <v>0.4900000000197906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153412.44</v>
      </c>
      <c r="D1025" s="2">
        <f>BILANCA!E20</f>
        <v>150265.99</v>
      </c>
      <c r="E1025" s="2">
        <v>0</v>
      </c>
      <c r="F1025" s="2">
        <v>0</v>
      </c>
      <c r="G1025" s="3">
        <f t="shared" si="38"/>
        <v>6809.1662999999999</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2609.89</v>
      </c>
      <c r="D1026" s="2">
        <f>BILANCA!E21</f>
        <v>2609.89</v>
      </c>
      <c r="E1026" s="2">
        <v>0</v>
      </c>
      <c r="F1026" s="2">
        <v>0</v>
      </c>
      <c r="G1026" s="3">
        <f t="shared" si="38"/>
        <v>125.27472</v>
      </c>
      <c r="H1026" s="3">
        <f t="shared" si="35"/>
        <v>0.22000000000025466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16649.61</v>
      </c>
      <c r="D1027" s="2">
        <f>BILANCA!E22</f>
        <v>17566.8</v>
      </c>
      <c r="E1027" s="2">
        <v>0</v>
      </c>
      <c r="F1027" s="2">
        <v>0</v>
      </c>
      <c r="G1027" s="3">
        <f t="shared" si="38"/>
        <v>880.31457</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11794.01</v>
      </c>
      <c r="D1029" s="2">
        <f>BILANCA!E24</f>
        <v>9974.1299999999992</v>
      </c>
      <c r="E1029" s="2">
        <v>0</v>
      </c>
      <c r="F1029" s="2">
        <v>0</v>
      </c>
      <c r="G1029" s="3">
        <f t="shared" si="38"/>
        <v>603.10312999999996</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976.11</v>
      </c>
      <c r="D1030" s="2">
        <f>BILANCA!E25</f>
        <v>1783.63</v>
      </c>
      <c r="E1030" s="2">
        <v>0</v>
      </c>
      <c r="F1030" s="2">
        <v>0</v>
      </c>
      <c r="G1030" s="3">
        <f t="shared" si="38"/>
        <v>90.867400000000004</v>
      </c>
      <c r="H1030" s="3">
        <f t="shared" si="35"/>
        <v>0.4799999999999045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71848.05</v>
      </c>
      <c r="D1031" s="2">
        <f>BILANCA!E26</f>
        <v>71848.05</v>
      </c>
      <c r="E1031" s="2">
        <v>0</v>
      </c>
      <c r="F1031" s="2">
        <v>0</v>
      </c>
      <c r="G1031" s="3">
        <f t="shared" si="38"/>
        <v>4526.4271500000004</v>
      </c>
      <c r="H1031" s="3">
        <f t="shared" si="35"/>
        <v>0.10000000000582077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248168.48</v>
      </c>
      <c r="D1033" s="2">
        <f>BILANCA!E28</f>
        <v>196823.61</v>
      </c>
      <c r="E1033" s="2">
        <v>0</v>
      </c>
      <c r="F1033" s="2">
        <v>0</v>
      </c>
      <c r="G1033" s="3">
        <f t="shared" si="38"/>
        <v>14761.7611</v>
      </c>
      <c r="H1033" s="3">
        <f t="shared" si="35"/>
        <v>0.87000000002444722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25.350000000000023</v>
      </c>
      <c r="D1034" s="2">
        <f>BILANCA!E29</f>
        <v>12.670000000000016</v>
      </c>
      <c r="E1034" s="2">
        <v>0</v>
      </c>
      <c r="F1034" s="2">
        <v>0</v>
      </c>
      <c r="G1034" s="3">
        <f t="shared" si="38"/>
        <v>1.2165600000000014</v>
      </c>
      <c r="H1034" s="3">
        <f t="shared" si="35"/>
        <v>0.68000000000000682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388.38</v>
      </c>
      <c r="D1035" s="2">
        <f>BILANCA!E30</f>
        <v>388.38</v>
      </c>
      <c r="E1035" s="2">
        <v>0</v>
      </c>
      <c r="F1035" s="2">
        <v>0</v>
      </c>
      <c r="G1035" s="3">
        <f t="shared" si="38"/>
        <v>29.128500000000003</v>
      </c>
      <c r="H1035" s="3">
        <f t="shared" si="35"/>
        <v>0.75999999999999091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363.03</v>
      </c>
      <c r="D1039" s="2">
        <f>BILANCA!E34</f>
        <v>375.71</v>
      </c>
      <c r="E1039" s="2">
        <v>0</v>
      </c>
      <c r="F1039" s="2">
        <v>0</v>
      </c>
      <c r="G1039" s="3">
        <f t="shared" si="38"/>
        <v>32.319050000000004</v>
      </c>
      <c r="H1039" s="3">
        <f t="shared" si="35"/>
        <v>0.31999999999999318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2898.5700000000033</v>
      </c>
      <c r="D1040" s="2">
        <f>BILANCA!E35</f>
        <v>2785.739999999998</v>
      </c>
      <c r="E1040" s="2">
        <v>0</v>
      </c>
      <c r="F1040" s="2">
        <v>0</v>
      </c>
      <c r="G1040" s="3">
        <f t="shared" si="38"/>
        <v>254.10149999999999</v>
      </c>
      <c r="H1040" s="3">
        <f t="shared" si="35"/>
        <v>0.68999999999869033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33231.83</v>
      </c>
      <c r="D1041" s="2">
        <f>BILANCA!E36</f>
        <v>35278.769999999997</v>
      </c>
      <c r="E1041" s="2">
        <v>0</v>
      </c>
      <c r="F1041" s="2">
        <v>0</v>
      </c>
      <c r="G1041" s="3">
        <f t="shared" si="38"/>
        <v>3217.4704700000002</v>
      </c>
      <c r="H1041" s="3">
        <f t="shared" si="35"/>
        <v>0.40000000000145519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30333.26</v>
      </c>
      <c r="D1045" s="2">
        <f>BILANCA!E40</f>
        <v>32493.03</v>
      </c>
      <c r="E1045" s="2">
        <v>0</v>
      </c>
      <c r="F1045" s="2">
        <v>0</v>
      </c>
      <c r="G1045" s="3">
        <f t="shared" si="38"/>
        <v>3336.1761999999999</v>
      </c>
      <c r="H1045" s="3">
        <f t="shared" si="35"/>
        <v>0.28999999999723514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57753.57</v>
      </c>
      <c r="D1059" s="2">
        <f>BILANCA!E54</f>
        <v>57005.43</v>
      </c>
      <c r="E1059" s="2">
        <v>0</v>
      </c>
      <c r="F1059" s="2">
        <v>0</v>
      </c>
      <c r="G1059" s="3">
        <f t="shared" si="38"/>
        <v>8416.4570700000004</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57753.57</v>
      </c>
      <c r="D1060" s="2">
        <f>BILANCA!E55</f>
        <v>57005.43</v>
      </c>
      <c r="E1060" s="2">
        <v>0</v>
      </c>
      <c r="F1060" s="2">
        <v>0</v>
      </c>
      <c r="G1060" s="3">
        <f t="shared" si="38"/>
        <v>8588.2214999999997</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142005.33000000002</v>
      </c>
      <c r="D1074" s="2">
        <f>BILANCA!E69</f>
        <v>35674.939999999995</v>
      </c>
      <c r="E1074" s="2">
        <v>0</v>
      </c>
      <c r="F1074" s="2">
        <v>0</v>
      </c>
      <c r="G1074" s="3">
        <f t="shared" si="38"/>
        <v>13654.73344</v>
      </c>
      <c r="H1074" s="3">
        <f t="shared" si="35"/>
        <v>0.3900000000212458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6276.98</v>
      </c>
      <c r="D1075" s="2">
        <f>BILANCA!E70</f>
        <v>0</v>
      </c>
      <c r="E1075" s="2">
        <v>0</v>
      </c>
      <c r="F1075" s="2">
        <v>0</v>
      </c>
      <c r="G1075" s="3">
        <f t="shared" si="38"/>
        <v>408.00369999999998</v>
      </c>
      <c r="H1075" s="3">
        <f t="shared" si="35"/>
        <v>2.0000000000436557E-2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6276.98</v>
      </c>
      <c r="D1076" s="2">
        <f>BILANCA!E71</f>
        <v>0</v>
      </c>
      <c r="E1076" s="2">
        <v>0</v>
      </c>
      <c r="F1076" s="2">
        <v>0</v>
      </c>
      <c r="G1076" s="3">
        <f t="shared" si="38"/>
        <v>414.28068000000002</v>
      </c>
      <c r="H1076" s="3">
        <f t="shared" si="35"/>
        <v>2.0000000000436557E-2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6276.98</v>
      </c>
      <c r="D1078" s="2">
        <f>BILANCA!E73</f>
        <v>0</v>
      </c>
      <c r="E1078" s="2">
        <v>0</v>
      </c>
      <c r="F1078" s="2">
        <v>0</v>
      </c>
      <c r="G1078" s="3">
        <f t="shared" si="38"/>
        <v>426.83463999999998</v>
      </c>
      <c r="H1078" s="3">
        <f t="shared" si="35"/>
        <v>2.0000000000436557E-2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261.41000000000003</v>
      </c>
      <c r="D1087" s="2">
        <f>BILANCA!E82</f>
        <v>2555.6799999999998</v>
      </c>
      <c r="E1087" s="2">
        <v>0</v>
      </c>
      <c r="F1087" s="2">
        <v>0</v>
      </c>
      <c r="G1087" s="3">
        <f t="shared" si="38"/>
        <v>413.70328999999998</v>
      </c>
      <c r="H1087" s="3">
        <f t="shared" si="35"/>
        <v>0.73000000000018872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261.41000000000003</v>
      </c>
      <c r="D1092" s="2">
        <f>BILANCA!E87</f>
        <v>2555.6799999999998</v>
      </c>
      <c r="E1092" s="2">
        <v>0</v>
      </c>
      <c r="F1092" s="2">
        <v>0</v>
      </c>
      <c r="G1092" s="3">
        <f t="shared" si="38"/>
        <v>440.56713999999999</v>
      </c>
      <c r="H1092" s="3">
        <f t="shared" si="35"/>
        <v>0.73000000000018872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64418.210000000006</v>
      </c>
      <c r="D1152" s="2">
        <f>BILANCA!E147</f>
        <v>33119.259999999995</v>
      </c>
      <c r="E1152" s="2">
        <v>0</v>
      </c>
      <c r="F1152" s="2">
        <v>0</v>
      </c>
      <c r="G1152" s="3">
        <f t="shared" si="38"/>
        <v>18553.255659999995</v>
      </c>
      <c r="H1152" s="3">
        <f t="shared" si="41"/>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58018.36</v>
      </c>
      <c r="D1155" s="2">
        <f>BILANCA!E150</f>
        <v>21779.5</v>
      </c>
      <c r="E1155" s="2">
        <v>0</v>
      </c>
      <c r="F1155" s="2">
        <v>0</v>
      </c>
      <c r="G1155" s="3">
        <f t="shared" si="38"/>
        <v>14728.717199999999</v>
      </c>
      <c r="H1155" s="3">
        <f t="shared" si="41"/>
        <v>0.86000000000058208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58018.36</v>
      </c>
      <c r="D1161" s="2">
        <f>BILANCA!E156</f>
        <v>21779.5</v>
      </c>
      <c r="E1161" s="2">
        <v>0</v>
      </c>
      <c r="F1161" s="2">
        <v>0</v>
      </c>
      <c r="G1161" s="3">
        <f t="shared" si="38"/>
        <v>15338.181359999999</v>
      </c>
      <c r="H1161" s="3">
        <f t="shared" si="41"/>
        <v>0.86000000000058208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8451.74</v>
      </c>
      <c r="D1165" s="2">
        <f>BILANCA!E160</f>
        <v>8564.7900000000009</v>
      </c>
      <c r="E1165" s="2">
        <v>0</v>
      </c>
      <c r="F1165" s="2">
        <v>0</v>
      </c>
      <c r="G1165" s="3">
        <f t="shared" si="38"/>
        <v>3965.1046000000006</v>
      </c>
      <c r="H1165" s="3">
        <f t="shared" si="41"/>
        <v>0.46999999999934516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138.44</v>
      </c>
      <c r="D1166" s="2">
        <f>BILANCA!E161</f>
        <v>161.68</v>
      </c>
      <c r="E1166" s="2">
        <v>0</v>
      </c>
      <c r="F1166" s="2">
        <v>0</v>
      </c>
      <c r="G1166" s="3">
        <f t="shared" si="38"/>
        <v>72.040800000000004</v>
      </c>
      <c r="H1166" s="3">
        <f t="shared" si="41"/>
        <v>0.75999999999999091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4803.62</v>
      </c>
      <c r="E1167" s="2">
        <v>0</v>
      </c>
      <c r="F1167" s="2">
        <v>0</v>
      </c>
      <c r="G1167" s="3">
        <f t="shared" si="38"/>
        <v>1508.3366799999999</v>
      </c>
      <c r="H1167" s="3">
        <f t="shared" si="41"/>
        <v>0.38000000000010914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2190.33</v>
      </c>
      <c r="D1169" s="2">
        <f>BILANCA!E164</f>
        <v>2190.33</v>
      </c>
      <c r="E1169" s="2">
        <v>0</v>
      </c>
      <c r="F1169" s="2">
        <v>0</v>
      </c>
      <c r="G1169" s="3">
        <f t="shared" si="38"/>
        <v>1044.7874099999999</v>
      </c>
      <c r="H1169" s="3">
        <f t="shared" si="41"/>
        <v>0.65999999999985448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71048.73</v>
      </c>
      <c r="D1176" s="2">
        <f>BILANCA!E171</f>
        <v>0</v>
      </c>
      <c r="E1176" s="2">
        <v>0</v>
      </c>
      <c r="F1176" s="2">
        <v>0</v>
      </c>
      <c r="G1176" s="3">
        <f t="shared" si="38"/>
        <v>11794.089179999999</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71048.73</v>
      </c>
      <c r="D1179" s="2">
        <f>BILANCA!E174</f>
        <v>0</v>
      </c>
      <c r="E1179" s="2">
        <v>0</v>
      </c>
      <c r="F1179" s="2">
        <v>0</v>
      </c>
      <c r="G1179" s="3">
        <f t="shared" si="38"/>
        <v>12007.23537</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1085256.17</v>
      </c>
      <c r="D1180" s="2">
        <f>BILANCA!E176</f>
        <v>1150944.92</v>
      </c>
      <c r="E1180" s="2">
        <v>0</v>
      </c>
      <c r="F1180" s="2">
        <v>0</v>
      </c>
      <c r="G1180" s="3">
        <f t="shared" si="38"/>
        <v>575814.82169999997</v>
      </c>
      <c r="H1180" s="3">
        <f t="shared" si="41"/>
        <v>0.25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79819.34</v>
      </c>
      <c r="D1181" s="2">
        <f>BILANCA!E177</f>
        <v>87554.14</v>
      </c>
      <c r="E1181" s="2">
        <v>0</v>
      </c>
      <c r="F1181" s="2">
        <v>0</v>
      </c>
      <c r="G1181" s="3">
        <f t="shared" si="38"/>
        <v>43592.623019999999</v>
      </c>
      <c r="H1181" s="3">
        <f t="shared" si="41"/>
        <v>0.47999999999592546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79819.34</v>
      </c>
      <c r="D1182" s="2">
        <f>BILANCA!E178</f>
        <v>86258.28</v>
      </c>
      <c r="E1182" s="2">
        <v>0</v>
      </c>
      <c r="F1182" s="2">
        <v>0</v>
      </c>
      <c r="G1182" s="3">
        <f t="shared" si="38"/>
        <v>43401.774799999999</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68890.649999999994</v>
      </c>
      <c r="D1183" s="2">
        <f>BILANCA!E179</f>
        <v>76255.17</v>
      </c>
      <c r="E1183" s="2">
        <v>0</v>
      </c>
      <c r="F1183" s="2">
        <v>0</v>
      </c>
      <c r="G1183" s="3">
        <f t="shared" si="38"/>
        <v>38302.371269999996</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9641.3799999999992</v>
      </c>
      <c r="D1184" s="2">
        <f>BILANCA!E180</f>
        <v>8877.94</v>
      </c>
      <c r="E1184" s="2">
        <v>0</v>
      </c>
      <c r="F1184" s="2">
        <v>0</v>
      </c>
      <c r="G1184" s="3">
        <f t="shared" si="38"/>
        <v>4767.1232399999999</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36.68</v>
      </c>
      <c r="D1185" s="2">
        <f>BILANCA!E181</f>
        <v>1.66</v>
      </c>
      <c r="E1185" s="2">
        <v>0</v>
      </c>
      <c r="F1185" s="2">
        <v>0</v>
      </c>
      <c r="G1185" s="3">
        <f t="shared" si="38"/>
        <v>7</v>
      </c>
      <c r="H1185" s="3">
        <f t="shared" si="41"/>
        <v>0.66000000000000036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36.68</v>
      </c>
      <c r="D1188" s="2">
        <f>BILANCA!E184</f>
        <v>1.66</v>
      </c>
      <c r="E1188" s="2">
        <v>0</v>
      </c>
      <c r="F1188" s="2">
        <v>0</v>
      </c>
      <c r="G1188" s="3">
        <f t="shared" si="38"/>
        <v>7.1199999999999992</v>
      </c>
      <c r="H1188" s="3">
        <f t="shared" si="41"/>
        <v>0.66000000000000036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1250.6300000000001</v>
      </c>
      <c r="D1200" s="2">
        <f>BILANCA!E196</f>
        <v>1123.51</v>
      </c>
      <c r="E1200" s="2">
        <v>0</v>
      </c>
      <c r="F1200" s="2">
        <v>0</v>
      </c>
      <c r="G1200" s="3">
        <f t="shared" si="38"/>
        <v>664.55349999999999</v>
      </c>
      <c r="H1200" s="3">
        <f t="shared" si="41"/>
        <v>0.85999999999989996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1295.8599999999999</v>
      </c>
      <c r="E1251" s="2">
        <v>0</v>
      </c>
      <c r="F1251" s="2">
        <v>0</v>
      </c>
      <c r="G1251" s="3">
        <f>B1251/1000*C1251+B1251/500*D1251</f>
        <v>624.60451999999998</v>
      </c>
      <c r="H1251" s="3">
        <f>ABS(C1251-ROUND(C1251,0))+ABS(D1251-ROUND(D1251,0))</f>
        <v>0.14000000000010004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1005436.83</v>
      </c>
      <c r="D1255" s="2">
        <f>BILANCA!E251</f>
        <v>1063390.78</v>
      </c>
      <c r="E1255" s="2">
        <v>0</v>
      </c>
      <c r="F1255" s="2">
        <v>0</v>
      </c>
      <c r="G1255" s="3">
        <f t="shared" si="38"/>
        <v>767393.50555</v>
      </c>
      <c r="H1255" s="3">
        <f t="shared" si="41"/>
        <v>0.39000000001396984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941140.65</v>
      </c>
      <c r="D1256" s="2">
        <f>BILANCA!E252</f>
        <v>1113470.72</v>
      </c>
      <c r="E1256" s="2">
        <v>0</v>
      </c>
      <c r="F1256" s="2">
        <v>0</v>
      </c>
      <c r="G1256" s="3">
        <f t="shared" si="38"/>
        <v>779348.19414000004</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941140.65</v>
      </c>
      <c r="D1257" s="2">
        <f>BILANCA!E253</f>
        <v>1113470.72</v>
      </c>
      <c r="E1257" s="2">
        <v>0</v>
      </c>
      <c r="F1257" s="2">
        <v>0</v>
      </c>
      <c r="G1257" s="3">
        <f t="shared" si="38"/>
        <v>782516.27622999996</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-1051.8</v>
      </c>
      <c r="D1259" s="2">
        <f>BILANCA!E255</f>
        <v>-81515.680000000008</v>
      </c>
      <c r="E1259" s="2">
        <v>0</v>
      </c>
      <c r="F1259" s="2">
        <v>0</v>
      </c>
      <c r="G1259" s="3">
        <f t="shared" si="38"/>
        <v>-40856.706840000006</v>
      </c>
      <c r="H1259" s="3">
        <f t="shared" si="41"/>
        <v>0.51999999999247848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19811.73</v>
      </c>
      <c r="E1260" s="2">
        <v>0</v>
      </c>
      <c r="F1260" s="2">
        <v>0</v>
      </c>
      <c r="G1260" s="3">
        <f t="shared" si="38"/>
        <v>9905.8649999999998</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19811.73</v>
      </c>
      <c r="E1261" s="2">
        <v>0</v>
      </c>
      <c r="F1261" s="2">
        <v>0</v>
      </c>
      <c r="G1261" s="3">
        <f t="shared" si="38"/>
        <v>9945.4884600000005</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1051.8</v>
      </c>
      <c r="D1264" s="2">
        <f>BILANCA!E260</f>
        <v>101327.41</v>
      </c>
      <c r="E1264" s="2">
        <v>0</v>
      </c>
      <c r="F1264" s="2">
        <v>0</v>
      </c>
      <c r="G1264" s="3">
        <f t="shared" si="38"/>
        <v>51741.481480000002</v>
      </c>
      <c r="H1264" s="3">
        <f t="shared" si="41"/>
        <v>0.61000000000353793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1051.8</v>
      </c>
      <c r="D1265" s="2">
        <f>BILANCA!E261</f>
        <v>0</v>
      </c>
      <c r="E1265" s="2">
        <v>0</v>
      </c>
      <c r="F1265" s="2">
        <v>0</v>
      </c>
      <c r="G1265" s="3">
        <f t="shared" si="38"/>
        <v>268.209</v>
      </c>
      <c r="H1265" s="3">
        <f t="shared" si="41"/>
        <v>0.20000000000004547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90308.28</v>
      </c>
      <c r="E1266" s="2">
        <v>0</v>
      </c>
      <c r="F1266" s="2">
        <v>0</v>
      </c>
      <c r="G1266" s="3">
        <f t="shared" si="38"/>
        <v>46237.839359999998</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11019.13</v>
      </c>
      <c r="E1267" s="2">
        <v>0</v>
      </c>
      <c r="F1267" s="2">
        <v>0</v>
      </c>
      <c r="G1267" s="3">
        <f t="shared" si="38"/>
        <v>5663.8328199999996</v>
      </c>
      <c r="H1267" s="3">
        <f t="shared" si="41"/>
        <v>0.12999999999919964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65347.979999999996</v>
      </c>
      <c r="D1278" s="2">
        <f>BILANCA!E274</f>
        <v>31435.739999999998</v>
      </c>
      <c r="E1278" s="2">
        <v>0</v>
      </c>
      <c r="F1278" s="2">
        <v>0</v>
      </c>
      <c r="G1278" s="3">
        <f t="shared" si="38"/>
        <v>34362.815279999995</v>
      </c>
      <c r="H1278" s="3">
        <f t="shared" si="41"/>
        <v>0.2800000000061118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55828.03</v>
      </c>
      <c r="D1281" s="2">
        <f>BILANCA!E277</f>
        <v>21779.5</v>
      </c>
      <c r="E1281" s="2">
        <v>0</v>
      </c>
      <c r="F1281" s="2">
        <v>0</v>
      </c>
      <c r="G1281" s="3">
        <f t="shared" si="48"/>
        <v>26933.885130000002</v>
      </c>
      <c r="H1281" s="3">
        <f t="shared" si="49"/>
        <v>0.52999999999883585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55828.03</v>
      </c>
      <c r="D1287" s="2">
        <f>BILANCA!E283</f>
        <v>21779.5</v>
      </c>
      <c r="E1287" s="2">
        <v>0</v>
      </c>
      <c r="F1287" s="2">
        <v>0</v>
      </c>
      <c r="G1287" s="3">
        <f t="shared" si="48"/>
        <v>27530.207310000002</v>
      </c>
      <c r="H1287" s="3">
        <f t="shared" si="49"/>
        <v>0.52999999999883585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9325.36</v>
      </c>
      <c r="D1291" s="2">
        <f>BILANCA!E287</f>
        <v>9438.41</v>
      </c>
      <c r="E1291" s="2">
        <v>0</v>
      </c>
      <c r="F1291" s="2">
        <v>0</v>
      </c>
      <c r="G1291" s="3">
        <f t="shared" si="48"/>
        <v>7924.8125800000016</v>
      </c>
      <c r="H1291" s="3">
        <f t="shared" si="49"/>
        <v>0.77000000000043656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194.59</v>
      </c>
      <c r="D1292" s="2">
        <f>BILANCA!E288</f>
        <v>217.83</v>
      </c>
      <c r="E1292" s="2">
        <v>0</v>
      </c>
      <c r="F1292" s="2">
        <v>0</v>
      </c>
      <c r="G1292" s="3">
        <f t="shared" si="48"/>
        <v>177.73049999999998</v>
      </c>
      <c r="H1292" s="3">
        <f t="shared" si="49"/>
        <v>0.57999999999998408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470.86</v>
      </c>
      <c r="D1301" s="2">
        <f>BILANCA!E297</f>
        <v>470.86</v>
      </c>
      <c r="E1301" s="2">
        <v>0</v>
      </c>
      <c r="F1301" s="2">
        <v>0</v>
      </c>
      <c r="G1301" s="3">
        <f t="shared" si="38"/>
        <v>411.06078000000002</v>
      </c>
      <c r="H1301" s="3">
        <f t="shared" si="41"/>
        <v>0.27999999999997272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470.86</v>
      </c>
      <c r="D1302" s="2">
        <f>BILANCA!E298</f>
        <v>470.86</v>
      </c>
      <c r="E1302" s="2">
        <v>0</v>
      </c>
      <c r="F1302" s="2">
        <v>0</v>
      </c>
      <c r="G1302" s="3">
        <f t="shared" si="38"/>
        <v>412.47335999999996</v>
      </c>
      <c r="H1302" s="3">
        <f t="shared" si="41"/>
        <v>0.27999999999997272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66608.539999999994</v>
      </c>
      <c r="D1305" s="2">
        <f>BILANCA!E302</f>
        <v>35309.589999999997</v>
      </c>
      <c r="E1305" s="2">
        <v>0</v>
      </c>
      <c r="F1305" s="2">
        <v>0</v>
      </c>
      <c r="G1305" s="3">
        <f t="shared" si="38"/>
        <v>40482.177399999993</v>
      </c>
      <c r="H1305" s="3">
        <f t="shared" si="41"/>
        <v>0.8700000000098953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66608.539999999994</v>
      </c>
      <c r="D1307" s="2">
        <f>BILANCA!E304</f>
        <v>15666.32</v>
      </c>
      <c r="E1307" s="2">
        <v>0</v>
      </c>
      <c r="F1307" s="2">
        <v>0</v>
      </c>
      <c r="G1307" s="3">
        <f>B1307/1000*C1307+B1307/500*D1307</f>
        <v>29088.530459999998</v>
      </c>
      <c r="H1307" s="3">
        <f>ABS(C1307-ROUND(C1307,0))+ABS(D1307-ROUND(D1307,0))</f>
        <v>0.7800000000061118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261.41000000000003</v>
      </c>
      <c r="D1311" s="2">
        <f>BILANCA!E308</f>
        <v>2555.6799999999998</v>
      </c>
      <c r="E1311" s="2">
        <v>0</v>
      </c>
      <c r="F1311" s="2">
        <v>0</v>
      </c>
      <c r="G1311" s="3">
        <f t="shared" si="52"/>
        <v>1617.2037699999998</v>
      </c>
      <c r="H1311" s="3">
        <f t="shared" si="41"/>
        <v>0.73000000000018872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4803.62</v>
      </c>
      <c r="E1338" s="2">
        <v>0</v>
      </c>
      <c r="F1338" s="2">
        <v>0</v>
      </c>
      <c r="G1338" s="3">
        <f t="shared" si="52"/>
        <v>3151.17472</v>
      </c>
      <c r="H1338" s="3">
        <f t="shared" si="41"/>
        <v>0.38000000000010914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1558.42</v>
      </c>
      <c r="D1339" s="2">
        <f>BILANCA!E336</f>
        <v>1406.3</v>
      </c>
      <c r="E1339" s="2">
        <v>0</v>
      </c>
      <c r="F1339" s="2">
        <v>0</v>
      </c>
      <c r="G1339" s="3">
        <f t="shared" si="52"/>
        <v>1438.06558</v>
      </c>
      <c r="H1339" s="3">
        <f t="shared" si="41"/>
        <v>0.72000000000002728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78260.92</v>
      </c>
      <c r="D1340" s="2">
        <f>BILANCA!E337</f>
        <v>84851.98</v>
      </c>
      <c r="E1340" s="2">
        <v>0</v>
      </c>
      <c r="F1340" s="2">
        <v>0</v>
      </c>
      <c r="G1340" s="3">
        <f t="shared" si="52"/>
        <v>81828.410399999993</v>
      </c>
      <c r="H1340" s="3">
        <f t="shared" si="41"/>
        <v>0.10000000000582077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1295.8599999999999</v>
      </c>
      <c r="E1383" s="2">
        <v>0</v>
      </c>
      <c r="F1383" s="2">
        <v>0</v>
      </c>
      <c r="G1383" s="3">
        <f t="shared" si="59"/>
        <v>966.71155999999996</v>
      </c>
      <c r="H1383" s="3">
        <f t="shared" si="60"/>
        <v>0.14000000000010004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470.86</v>
      </c>
      <c r="D1390" s="2">
        <f>BILANCA!E387</f>
        <v>470.86</v>
      </c>
      <c r="E1390" s="2">
        <v>0</v>
      </c>
      <c r="F1390" s="2">
        <v>0</v>
      </c>
      <c r="G1390" s="3">
        <f t="shared" ref="G1390:G1399" si="61">B1390/1000*C1390+B1390/500*D1390</f>
        <v>536.7804000000001</v>
      </c>
      <c r="H1390" s="3">
        <f t="shared" ref="H1390:H1399" si="62">ABS(C1390-ROUND(C1390,0))+ABS(D1390-ROUND(D1390,0))</f>
        <v>0.27999999999997272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973149.07</v>
      </c>
      <c r="D1510" s="2">
        <f>'RAS-funkcijski'!E114</f>
        <v>1171846.81</v>
      </c>
      <c r="E1510" s="2">
        <v>0</v>
      </c>
      <c r="F1510" s="2">
        <v>0</v>
      </c>
      <c r="G1510" s="3">
        <f t="shared" si="52"/>
        <v>364852.69590000005</v>
      </c>
      <c r="H1510" s="3">
        <f t="shared" si="63"/>
        <v>0.2599999998928979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927614.33</v>
      </c>
      <c r="D1511" s="2">
        <f>'RAS-funkcijski'!E115</f>
        <v>1113132.33</v>
      </c>
      <c r="E1511" s="2">
        <v>0</v>
      </c>
      <c r="F1511" s="2">
        <v>0</v>
      </c>
      <c r="G1511" s="3">
        <f t="shared" si="52"/>
        <v>350080.56789000001</v>
      </c>
      <c r="H1511" s="3">
        <f t="shared" si="63"/>
        <v>0.66000000003259629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927614.33</v>
      </c>
      <c r="D1513" s="2">
        <f>'RAS-funkcijski'!E117</f>
        <v>1113132.33</v>
      </c>
      <c r="E1513" s="2">
        <v>0</v>
      </c>
      <c r="F1513" s="2">
        <v>0</v>
      </c>
      <c r="G1513" s="3">
        <f t="shared" si="52"/>
        <v>356388.32587</v>
      </c>
      <c r="H1513" s="3">
        <f t="shared" si="63"/>
        <v>0.66000000003259629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45534.74</v>
      </c>
      <c r="D1522" s="2">
        <f>'RAS-funkcijski'!E126</f>
        <v>58714.48</v>
      </c>
      <c r="E1522" s="2">
        <v>0</v>
      </c>
      <c r="F1522" s="2">
        <v>0</v>
      </c>
      <c r="G1522" s="3">
        <f t="shared" si="52"/>
        <v>19881.571400000001</v>
      </c>
      <c r="H1522" s="3">
        <f t="shared" si="63"/>
        <v>0.74000000000523869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973149.07</v>
      </c>
      <c r="D1537" s="14">
        <f>'RAS-funkcijski'!E141</f>
        <v>1171846.81</v>
      </c>
      <c r="E1537" s="14">
        <v>0</v>
      </c>
      <c r="F1537" s="14">
        <v>0</v>
      </c>
      <c r="G1537" s="15">
        <f t="shared" si="52"/>
        <v>454407.44853000005</v>
      </c>
      <c r="H1537" s="15">
        <f t="shared" si="63"/>
        <v>0.2599999998928979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26748.93</v>
      </c>
      <c r="D1571" s="2">
        <f>'P-VRIO'!E38</f>
        <v>26748.93</v>
      </c>
      <c r="E1571" s="2">
        <v>0</v>
      </c>
      <c r="F1571" s="2">
        <v>0</v>
      </c>
      <c r="G1571" s="3">
        <f t="shared" si="52"/>
        <v>2728.3908600000004</v>
      </c>
      <c r="H1571" s="3">
        <f t="shared" si="63"/>
        <v>0.13999999999941792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26748.93</v>
      </c>
      <c r="D1572" s="2">
        <f>'P-VRIO'!E39</f>
        <v>26748.93</v>
      </c>
      <c r="E1572" s="2">
        <v>0</v>
      </c>
      <c r="F1572" s="2">
        <v>0</v>
      </c>
      <c r="G1572" s="3">
        <f t="shared" si="52"/>
        <v>2808.6376500000001</v>
      </c>
      <c r="H1572" s="3">
        <f t="shared" si="63"/>
        <v>0.13999999999941792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26748.93</v>
      </c>
      <c r="D1573" s="2">
        <f>'P-VRIO'!E40</f>
        <v>26748.93</v>
      </c>
      <c r="E1573" s="2">
        <v>0</v>
      </c>
      <c r="F1573" s="2">
        <v>0</v>
      </c>
      <c r="G1573" s="3">
        <f t="shared" si="52"/>
        <v>2888.8844399999998</v>
      </c>
      <c r="H1573" s="3">
        <f t="shared" si="63"/>
        <v>0.13999999999941792</v>
      </c>
      <c r="I1573" s="11">
        <f t="shared" ref="I1573:I1576" si="68">G1573*H1573</f>
        <v>404.44382159831844</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77318.080000000002</v>
      </c>
      <c r="D1582" s="7"/>
      <c r="E1582" s="7">
        <v>0</v>
      </c>
      <c r="F1582" s="7">
        <v>0</v>
      </c>
      <c r="G1582" s="8">
        <f t="shared" ref="G1582:G1686" si="70">B1582/1000*C1582</f>
        <v>77.318080000000009</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1119012.43</v>
      </c>
      <c r="D1583" s="2">
        <v>0</v>
      </c>
      <c r="E1583" s="2">
        <v>0</v>
      </c>
      <c r="F1583" s="2">
        <v>0</v>
      </c>
      <c r="G1583" s="3">
        <f t="shared" si="70"/>
        <v>2238.02486</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1099975.24</v>
      </c>
      <c r="D1585" s="2">
        <v>0</v>
      </c>
      <c r="E1585" s="2">
        <v>0</v>
      </c>
      <c r="F1585" s="2">
        <v>0</v>
      </c>
      <c r="G1585" s="3">
        <f t="shared" si="70"/>
        <v>4399.9009599999999</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938446.88</v>
      </c>
      <c r="D1586" s="2">
        <v>0</v>
      </c>
      <c r="E1586" s="2">
        <v>0</v>
      </c>
      <c r="F1586" s="2">
        <v>0</v>
      </c>
      <c r="G1586" s="3">
        <f t="shared" si="70"/>
        <v>4692.2344000000003</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154776.26999999999</v>
      </c>
      <c r="D1587" s="2">
        <v>0</v>
      </c>
      <c r="E1587" s="2">
        <v>0</v>
      </c>
      <c r="F1587" s="2">
        <v>0</v>
      </c>
      <c r="G1587" s="3">
        <f t="shared" si="70"/>
        <v>928.65761999999995</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86.58</v>
      </c>
      <c r="D1588" s="2">
        <v>0</v>
      </c>
      <c r="E1588" s="2">
        <v>0</v>
      </c>
      <c r="F1588" s="2">
        <v>0</v>
      </c>
      <c r="G1588" s="3">
        <f t="shared" si="70"/>
        <v>0.60606000000000004</v>
      </c>
      <c r="H1588" s="3">
        <f t="shared" si="71"/>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5765.59</v>
      </c>
      <c r="D1591" s="2">
        <v>0</v>
      </c>
      <c r="E1591" s="2">
        <v>0</v>
      </c>
      <c r="F1591" s="2">
        <v>0</v>
      </c>
      <c r="G1591" s="3">
        <f t="shared" si="70"/>
        <v>57.655900000000003</v>
      </c>
      <c r="H1591" s="3">
        <f t="shared" si="71"/>
        <v>0.40999999999985448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246.45</v>
      </c>
      <c r="D1592" s="2">
        <v>0</v>
      </c>
      <c r="E1592" s="2">
        <v>0</v>
      </c>
      <c r="F1592" s="2">
        <v>0</v>
      </c>
      <c r="G1592" s="3">
        <f t="shared" si="70"/>
        <v>2.7109499999999995</v>
      </c>
      <c r="H1592" s="3">
        <f t="shared" si="71"/>
        <v>0.44999999999998863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653.47</v>
      </c>
      <c r="D1593" s="2">
        <v>0</v>
      </c>
      <c r="E1593" s="2">
        <v>0</v>
      </c>
      <c r="F1593" s="2">
        <v>0</v>
      </c>
      <c r="G1593" s="3">
        <f t="shared" si="70"/>
        <v>7.8416400000000008</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11019.13</v>
      </c>
      <c r="D1594" s="2">
        <v>0</v>
      </c>
      <c r="E1594" s="2">
        <v>0</v>
      </c>
      <c r="F1594" s="2">
        <v>0</v>
      </c>
      <c r="G1594" s="3">
        <f t="shared" si="70"/>
        <v>143.24868999999998</v>
      </c>
      <c r="H1594" s="3">
        <f t="shared" si="71"/>
        <v>0.12999999999919964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8018.06</v>
      </c>
      <c r="D1601" s="2">
        <v>0</v>
      </c>
      <c r="E1601" s="2">
        <v>0</v>
      </c>
      <c r="F1601" s="2">
        <v>0</v>
      </c>
      <c r="G1601" s="3">
        <f>B1601/1000*C1601</f>
        <v>160.36120000000003</v>
      </c>
      <c r="H1601" s="3">
        <f>ABS(C1601-ROUND(C1601,0))</f>
        <v>6.0000000000400178E-2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1108776.3700000001</v>
      </c>
      <c r="D1602" s="2">
        <v>0</v>
      </c>
      <c r="E1602" s="2">
        <v>0</v>
      </c>
      <c r="F1602" s="2">
        <v>0</v>
      </c>
      <c r="G1602" s="3">
        <f t="shared" si="70"/>
        <v>23284.303770000002</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1091035.0400000003</v>
      </c>
      <c r="D1604" s="2">
        <v>0</v>
      </c>
      <c r="E1604" s="2">
        <v>0</v>
      </c>
      <c r="F1604" s="2">
        <v>0</v>
      </c>
      <c r="G1604" s="3">
        <f t="shared" si="70"/>
        <v>25093.805920000006</v>
      </c>
      <c r="H1604" s="3">
        <f t="shared" si="71"/>
        <v>4.0000000270083547E-2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928835.34</v>
      </c>
      <c r="D1605" s="2">
        <v>0</v>
      </c>
      <c r="E1605" s="2">
        <v>0</v>
      </c>
      <c r="F1605" s="2">
        <v>0</v>
      </c>
      <c r="G1605" s="3">
        <f t="shared" si="70"/>
        <v>22292.048159999998</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155539.71</v>
      </c>
      <c r="D1606" s="2">
        <v>0</v>
      </c>
      <c r="E1606" s="2">
        <v>0</v>
      </c>
      <c r="F1606" s="2">
        <v>0</v>
      </c>
      <c r="G1606" s="3">
        <f t="shared" si="70"/>
        <v>3888.4927499999999</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121.6</v>
      </c>
      <c r="D1607" s="2">
        <v>0</v>
      </c>
      <c r="E1607" s="2">
        <v>0</v>
      </c>
      <c r="F1607" s="2">
        <v>0</v>
      </c>
      <c r="G1607" s="3">
        <f t="shared" si="70"/>
        <v>3.1615999999999995</v>
      </c>
      <c r="H1607" s="3">
        <f t="shared" si="71"/>
        <v>0.40000000000000568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5765.59</v>
      </c>
      <c r="D1610" s="2">
        <v>0</v>
      </c>
      <c r="E1610" s="2">
        <v>0</v>
      </c>
      <c r="F1610" s="2">
        <v>0</v>
      </c>
      <c r="G1610" s="3">
        <f t="shared" si="70"/>
        <v>167.20211</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246.45</v>
      </c>
      <c r="D1611" s="2">
        <v>0</v>
      </c>
      <c r="E1611" s="2">
        <v>0</v>
      </c>
      <c r="F1611" s="2">
        <v>0</v>
      </c>
      <c r="G1611" s="3">
        <f t="shared" si="70"/>
        <v>7.3934999999999995</v>
      </c>
      <c r="H1611" s="3">
        <f t="shared" si="71"/>
        <v>0.44999999999998863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526.35</v>
      </c>
      <c r="D1612" s="2">
        <v>0</v>
      </c>
      <c r="E1612" s="2">
        <v>0</v>
      </c>
      <c r="F1612" s="2">
        <v>0</v>
      </c>
      <c r="G1612" s="3">
        <f t="shared" si="70"/>
        <v>16.316850000000002</v>
      </c>
      <c r="H1612" s="3">
        <f t="shared" si="71"/>
        <v>0.35000000000002274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11019.13</v>
      </c>
      <c r="D1613" s="2">
        <v>0</v>
      </c>
      <c r="E1613" s="2">
        <v>0</v>
      </c>
      <c r="F1613" s="2">
        <v>0</v>
      </c>
      <c r="G1613" s="3">
        <f t="shared" si="70"/>
        <v>352.61215999999996</v>
      </c>
      <c r="H1613" s="3">
        <f t="shared" si="71"/>
        <v>0.12999999999919964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6722.2</v>
      </c>
      <c r="D1620" s="2">
        <v>0</v>
      </c>
      <c r="E1620" s="2">
        <v>0</v>
      </c>
      <c r="F1620" s="2">
        <v>0</v>
      </c>
      <c r="G1620" s="3">
        <f>B1620/1000*C1620</f>
        <v>262.16579999999999</v>
      </c>
      <c r="H1620" s="3">
        <f>ABS(C1620-ROUND(C1620,0))</f>
        <v>0.1999999999998181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87554.139999999898</v>
      </c>
      <c r="D1621" s="2">
        <v>0</v>
      </c>
      <c r="E1621" s="2">
        <v>0</v>
      </c>
      <c r="F1621" s="2">
        <v>0</v>
      </c>
      <c r="G1621" s="3">
        <f t="shared" si="70"/>
        <v>3502.1655999999962</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1295.8599999999999</v>
      </c>
      <c r="D1622" s="2">
        <v>0</v>
      </c>
      <c r="E1622" s="2">
        <v>0</v>
      </c>
      <c r="F1622" s="2">
        <v>0</v>
      </c>
      <c r="G1622" s="3">
        <f t="shared" si="70"/>
        <v>53.13026</v>
      </c>
      <c r="H1622" s="3">
        <f t="shared" si="71"/>
        <v>0.14000000000010004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1295.8599999999999</v>
      </c>
      <c r="D1680" s="2">
        <v>0</v>
      </c>
      <c r="E1680" s="2">
        <v>0</v>
      </c>
      <c r="F1680" s="2">
        <v>0</v>
      </c>
      <c r="G1680" s="3">
        <f>B1680/1000*C1680</f>
        <v>128.29014000000001</v>
      </c>
      <c r="H1680" s="3">
        <f>ABS(C1680-ROUND(C1680,0))</f>
        <v>0.14000000000010004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86258.28</v>
      </c>
      <c r="D1681" s="2">
        <v>0</v>
      </c>
      <c r="E1681" s="2">
        <v>0</v>
      </c>
      <c r="F1681" s="2">
        <v>0</v>
      </c>
      <c r="G1681" s="3">
        <f t="shared" si="70"/>
        <v>8625.8279999999995</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84962.42</v>
      </c>
      <c r="D1683" s="2">
        <v>0</v>
      </c>
      <c r="E1683" s="2">
        <v>0</v>
      </c>
      <c r="F1683" s="2">
        <v>0</v>
      </c>
      <c r="G1683" s="3">
        <f t="shared" si="70"/>
        <v>8666.1668399999999</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1295.8599999999999</v>
      </c>
      <c r="D1686" s="14">
        <v>0</v>
      </c>
      <c r="E1686" s="14">
        <v>0</v>
      </c>
      <c r="F1686" s="14">
        <v>0</v>
      </c>
      <c r="G1686" s="15">
        <f t="shared" si="70"/>
        <v>136.06529999999998</v>
      </c>
      <c r="H1686" s="15">
        <f t="shared" si="71"/>
        <v>0.14000000000010004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967789.93</v>
      </c>
      <c r="I17" s="275">
        <f>'PR-RAS'!E6</f>
        <v>1091382.93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967009.2</v>
      </c>
      <c r="I18" s="275">
        <f>'PR-RAS'!E152</f>
        <v>1160827.6800000002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1051.799999999901</v>
      </c>
      <c r="I20" s="275">
        <f>'PR-RAS'!E650</f>
        <v>81515.680000000124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943250.84000000008</v>
      </c>
      <c r="I22" s="275">
        <f>BILANCA!E7</f>
        <v>1115269.9799999997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142005.33000000002</v>
      </c>
      <c r="I23" s="275">
        <f>BILANCA!E69</f>
        <v>35674.939999999995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79819.34</v>
      </c>
      <c r="I24" s="275">
        <f>BILANCA!E177</f>
        <v>87554.14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1005436.83</v>
      </c>
      <c r="I25" s="275">
        <f>BILANCA!E251</f>
        <v>1063390.78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973149.07</v>
      </c>
      <c r="I30" s="275">
        <f>'RAS-funkcijski'!E114</f>
        <v>1171846.81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973149.07</v>
      </c>
      <c r="I31" s="275">
        <f>'RAS-funkcijski'!E141</f>
        <v>1171846.81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26748.93</v>
      </c>
      <c r="I35" s="275">
        <f>'P-VRIO'!E38</f>
        <v>26748.93</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77318.080000000002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87554.139999999898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1295.8599999999999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86258.28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120" zoomScaleNormal="12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967789.93</v>
      </c>
      <c r="E6" s="60">
        <f>E7+E43+E49+E82+E106+E125+E134+E140</f>
        <v>1091382.93</v>
      </c>
      <c r="F6" s="45">
        <f t="shared" ref="F6:F132" si="0">IF(D6&lt;&gt;0,IF(E6/D6&gt;=100,"&gt;&gt;100",E6/D6*100),"-")</f>
        <v>112.77064331512521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876696.56</v>
      </c>
      <c r="E49" s="60">
        <f>E50+E53+E58+E61+E64+E68+E71+E74+E77</f>
        <v>954077.65</v>
      </c>
      <c r="F49" s="45">
        <f t="shared" si="0"/>
        <v>108.82643933266945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876696.56</v>
      </c>
      <c r="E68" s="60">
        <f t="shared" si="11"/>
        <v>954077.65</v>
      </c>
      <c r="F68" s="45">
        <f t="shared" si="0"/>
        <v>108.82643933266945</v>
      </c>
    </row>
    <row r="69" spans="1:6" ht="12.75" customHeight="1" x14ac:dyDescent="0.2">
      <c r="A69" s="63" t="s">
        <v>141</v>
      </c>
      <c r="B69" s="64" t="s">
        <v>142</v>
      </c>
      <c r="C69" s="247" t="s">
        <v>141</v>
      </c>
      <c r="D69" s="194">
        <v>869136.51</v>
      </c>
      <c r="E69" s="194">
        <v>946160.61</v>
      </c>
      <c r="F69" s="45">
        <f t="shared" si="0"/>
        <v>108.86214065498181</v>
      </c>
    </row>
    <row r="70" spans="1:6" ht="24" x14ac:dyDescent="0.2">
      <c r="A70" s="63" t="s">
        <v>143</v>
      </c>
      <c r="B70" s="64" t="s">
        <v>144</v>
      </c>
      <c r="C70" s="247" t="s">
        <v>143</v>
      </c>
      <c r="D70" s="194">
        <v>7560.05</v>
      </c>
      <c r="E70" s="194">
        <v>7917.04</v>
      </c>
      <c r="F70" s="45">
        <f t="shared" si="0"/>
        <v>104.72205871654288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3.34</v>
      </c>
      <c r="E82" s="60">
        <f t="shared" si="15"/>
        <v>0.51</v>
      </c>
      <c r="F82" s="45">
        <f t="shared" si="0"/>
        <v>15.269461077844312</v>
      </c>
    </row>
    <row r="83" spans="1:6" ht="12.75" customHeight="1" x14ac:dyDescent="0.2">
      <c r="A83" s="63">
        <v>641</v>
      </c>
      <c r="B83" s="64" t="s">
        <v>169</v>
      </c>
      <c r="C83" s="247" t="s">
        <v>170</v>
      </c>
      <c r="D83" s="60">
        <f t="shared" ref="D83:E83" si="16">SUM(D84:D90)</f>
        <v>3.34</v>
      </c>
      <c r="E83" s="60">
        <f t="shared" si="16"/>
        <v>0.51</v>
      </c>
      <c r="F83" s="45">
        <f t="shared" si="0"/>
        <v>15.269461077844312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3.34</v>
      </c>
      <c r="E85" s="194">
        <v>0.51</v>
      </c>
      <c r="F85" s="45">
        <f t="shared" si="0"/>
        <v>15.269461077844312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2487.5500000000002</v>
      </c>
      <c r="E106" s="60">
        <f>E107+E112+E120+E124</f>
        <v>2117.36</v>
      </c>
      <c r="F106" s="45">
        <f t="shared" si="0"/>
        <v>85.118289079616488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2487.5500000000002</v>
      </c>
      <c r="E112" s="60">
        <f t="shared" si="20"/>
        <v>2117.36</v>
      </c>
      <c r="F112" s="45">
        <f t="shared" si="0"/>
        <v>85.118289079616488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2487.5500000000002</v>
      </c>
      <c r="E117" s="194">
        <v>2117.36</v>
      </c>
      <c r="F117" s="45">
        <f t="shared" si="0"/>
        <v>85.118289079616488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24438.69</v>
      </c>
      <c r="E125" s="60">
        <f t="shared" si="22"/>
        <v>30273.439999999999</v>
      </c>
      <c r="F125" s="45">
        <f t="shared" si="0"/>
        <v>123.87505222252094</v>
      </c>
    </row>
    <row r="126" spans="1:6" ht="12.75" customHeight="1" x14ac:dyDescent="0.2">
      <c r="A126" s="63">
        <v>661</v>
      </c>
      <c r="B126" s="65" t="s">
        <v>255</v>
      </c>
      <c r="C126" s="247" t="s">
        <v>256</v>
      </c>
      <c r="D126" s="60">
        <f t="shared" ref="D126:E126" si="23">SUM(D127:D128)</f>
        <v>24188.69</v>
      </c>
      <c r="E126" s="60">
        <f t="shared" si="23"/>
        <v>30273.439999999999</v>
      </c>
      <c r="F126" s="45">
        <f t="shared" si="0"/>
        <v>125.1553515299919</v>
      </c>
    </row>
    <row r="127" spans="1:6" ht="12.75" customHeight="1" x14ac:dyDescent="0.2">
      <c r="A127" s="63">
        <v>6614</v>
      </c>
      <c r="B127" s="65" t="s">
        <v>257</v>
      </c>
      <c r="C127" s="247" t="s">
        <v>258</v>
      </c>
      <c r="D127" s="194">
        <v>300</v>
      </c>
      <c r="E127" s="194">
        <v>203.37</v>
      </c>
      <c r="F127" s="45">
        <f t="shared" si="0"/>
        <v>67.790000000000006</v>
      </c>
    </row>
    <row r="128" spans="1:6" ht="12.75" customHeight="1" x14ac:dyDescent="0.2">
      <c r="A128" s="63">
        <v>6615</v>
      </c>
      <c r="B128" s="65" t="s">
        <v>259</v>
      </c>
      <c r="C128" s="247" t="s">
        <v>260</v>
      </c>
      <c r="D128" s="194">
        <v>23888.69</v>
      </c>
      <c r="E128" s="194">
        <v>30070.07</v>
      </c>
      <c r="F128" s="45">
        <f t="shared" si="0"/>
        <v>125.87575961678938</v>
      </c>
    </row>
    <row r="129" spans="1:6" ht="36" x14ac:dyDescent="0.2">
      <c r="A129" s="63">
        <v>663</v>
      </c>
      <c r="B129" s="182" t="s">
        <v>261</v>
      </c>
      <c r="C129" s="247" t="s">
        <v>262</v>
      </c>
      <c r="D129" s="60">
        <f t="shared" ref="D129:E129" si="24">SUM(D130:D133)</f>
        <v>250</v>
      </c>
      <c r="E129" s="60">
        <f t="shared" si="24"/>
        <v>0</v>
      </c>
      <c r="F129" s="45">
        <f t="shared" si="0"/>
        <v>0</v>
      </c>
    </row>
    <row r="130" spans="1:6" ht="12.75" customHeight="1" x14ac:dyDescent="0.2">
      <c r="A130" s="63">
        <v>6631</v>
      </c>
      <c r="B130" s="65" t="s">
        <v>263</v>
      </c>
      <c r="C130" s="247" t="s">
        <v>264</v>
      </c>
      <c r="D130" s="194">
        <v>250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63463.79</v>
      </c>
      <c r="E134" s="60">
        <f t="shared" si="25"/>
        <v>103159.78</v>
      </c>
      <c r="F134" s="45">
        <f t="shared" ref="F134:F229" si="26">IF(D134&lt;&gt;0,IF(E134/D134&gt;=100,"&gt;&gt;100",E134/D134*100),"-")</f>
        <v>162.54903780565263</v>
      </c>
    </row>
    <row r="135" spans="1:6" ht="24" x14ac:dyDescent="0.2">
      <c r="A135" s="63">
        <v>671</v>
      </c>
      <c r="B135" s="182" t="s">
        <v>273</v>
      </c>
      <c r="C135" s="247" t="s">
        <v>274</v>
      </c>
      <c r="D135" s="60">
        <f t="shared" ref="D135:E135" si="27">SUM(D136:D138)</f>
        <v>63463.79</v>
      </c>
      <c r="E135" s="60">
        <f t="shared" si="27"/>
        <v>103159.78</v>
      </c>
      <c r="F135" s="45">
        <f t="shared" si="26"/>
        <v>162.54903780565263</v>
      </c>
    </row>
    <row r="136" spans="1:6" ht="12.75" customHeight="1" x14ac:dyDescent="0.2">
      <c r="A136" s="63">
        <v>6711</v>
      </c>
      <c r="B136" s="65" t="s">
        <v>275</v>
      </c>
      <c r="C136" s="247" t="s">
        <v>276</v>
      </c>
      <c r="D136" s="194">
        <v>61338.79</v>
      </c>
      <c r="E136" s="194">
        <v>101909.1</v>
      </c>
      <c r="F136" s="45">
        <f t="shared" si="26"/>
        <v>166.14136014094834</v>
      </c>
    </row>
    <row r="137" spans="1:6" ht="24" x14ac:dyDescent="0.2">
      <c r="A137" s="63">
        <v>6712</v>
      </c>
      <c r="B137" s="182" t="s">
        <v>277</v>
      </c>
      <c r="C137" s="247" t="s">
        <v>278</v>
      </c>
      <c r="D137" s="194">
        <v>2125</v>
      </c>
      <c r="E137" s="194">
        <v>1250.68</v>
      </c>
      <c r="F137" s="45">
        <f t="shared" si="26"/>
        <v>58.855529411764707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700</v>
      </c>
      <c r="E140" s="60">
        <f t="shared" si="28"/>
        <v>1754.19</v>
      </c>
      <c r="F140" s="45">
        <f t="shared" si="26"/>
        <v>250.59857142857146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700</v>
      </c>
      <c r="E151" s="194">
        <v>1754.19</v>
      </c>
      <c r="F151" s="45">
        <f t="shared" si="26"/>
        <v>250.59857142857146</v>
      </c>
    </row>
    <row r="152" spans="1:6" ht="12.75" customHeight="1" x14ac:dyDescent="0.2">
      <c r="A152" s="63">
        <v>3</v>
      </c>
      <c r="B152" s="64" t="s">
        <v>307</v>
      </c>
      <c r="C152" s="247" t="s">
        <v>13</v>
      </c>
      <c r="D152" s="60">
        <f>D153+D164+D202+D221+D230+D262+D273</f>
        <v>967009.2</v>
      </c>
      <c r="E152" s="60">
        <f>E153+E164+E202+E221+E230+E262+E273</f>
        <v>1160827.6800000002</v>
      </c>
      <c r="F152" s="45">
        <f t="shared" si="26"/>
        <v>120.04308542255858</v>
      </c>
    </row>
    <row r="153" spans="1:6" ht="12.75" customHeight="1" x14ac:dyDescent="0.2">
      <c r="A153" s="63">
        <v>31</v>
      </c>
      <c r="B153" s="64" t="s">
        <v>308</v>
      </c>
      <c r="C153" s="247" t="s">
        <v>3</v>
      </c>
      <c r="D153" s="60">
        <f t="shared" ref="D153:E153" si="30">D154+D159+D160</f>
        <v>821159.99</v>
      </c>
      <c r="E153" s="60">
        <f t="shared" si="30"/>
        <v>997621.14</v>
      </c>
      <c r="F153" s="45">
        <f t="shared" si="26"/>
        <v>121.48925326963385</v>
      </c>
    </row>
    <row r="154" spans="1:6" ht="12.75" customHeight="1" x14ac:dyDescent="0.2">
      <c r="A154" s="63">
        <v>311</v>
      </c>
      <c r="B154" s="64" t="s">
        <v>309</v>
      </c>
      <c r="C154" s="247" t="s">
        <v>310</v>
      </c>
      <c r="D154" s="60">
        <f t="shared" ref="D154:E154" si="31">SUM(D155:D158)</f>
        <v>681686.78</v>
      </c>
      <c r="E154" s="60">
        <f t="shared" si="31"/>
        <v>830827.73</v>
      </c>
      <c r="F154" s="45">
        <f t="shared" si="26"/>
        <v>121.87822242936849</v>
      </c>
    </row>
    <row r="155" spans="1:6" ht="12.75" customHeight="1" x14ac:dyDescent="0.2">
      <c r="A155" s="63">
        <v>3111</v>
      </c>
      <c r="B155" s="64" t="s">
        <v>311</v>
      </c>
      <c r="C155" s="247" t="s">
        <v>312</v>
      </c>
      <c r="D155" s="194">
        <v>638690.4</v>
      </c>
      <c r="E155" s="194">
        <v>765828.86</v>
      </c>
      <c r="F155" s="45">
        <f t="shared" si="26"/>
        <v>119.90611726745853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8766.2999999999993</v>
      </c>
      <c r="E157" s="194">
        <v>16376.26</v>
      </c>
      <c r="F157" s="45">
        <f t="shared" si="26"/>
        <v>186.80925818190119</v>
      </c>
    </row>
    <row r="158" spans="1:6" ht="12.75" customHeight="1" x14ac:dyDescent="0.2">
      <c r="A158" s="63">
        <v>3114</v>
      </c>
      <c r="B158" s="65" t="s">
        <v>317</v>
      </c>
      <c r="C158" s="247" t="s">
        <v>318</v>
      </c>
      <c r="D158" s="194">
        <v>34230.080000000002</v>
      </c>
      <c r="E158" s="194">
        <v>48622.61</v>
      </c>
      <c r="F158" s="45">
        <f t="shared" si="26"/>
        <v>142.04643985640701</v>
      </c>
    </row>
    <row r="159" spans="1:6" ht="12.75" customHeight="1" x14ac:dyDescent="0.2">
      <c r="A159" s="63">
        <v>312</v>
      </c>
      <c r="B159" s="65" t="s">
        <v>319</v>
      </c>
      <c r="C159" s="247" t="s">
        <v>320</v>
      </c>
      <c r="D159" s="194">
        <v>29212</v>
      </c>
      <c r="E159" s="194">
        <v>32394.67</v>
      </c>
      <c r="F159" s="45">
        <f t="shared" si="26"/>
        <v>110.89507736546625</v>
      </c>
    </row>
    <row r="160" spans="1:6" ht="12.75" customHeight="1" x14ac:dyDescent="0.2">
      <c r="A160" s="63">
        <v>313</v>
      </c>
      <c r="B160" s="65" t="s">
        <v>321</v>
      </c>
      <c r="C160" s="247" t="s">
        <v>322</v>
      </c>
      <c r="D160" s="60">
        <f t="shared" ref="D160:E160" si="32">SUM(D161:D163)</f>
        <v>110261.21</v>
      </c>
      <c r="E160" s="60">
        <f t="shared" si="32"/>
        <v>134398.74</v>
      </c>
      <c r="F160" s="45">
        <f t="shared" si="26"/>
        <v>121.89122539105092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110261.21</v>
      </c>
      <c r="E162" s="194">
        <v>134398.74</v>
      </c>
      <c r="F162" s="45">
        <f t="shared" si="26"/>
        <v>121.89122539105092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139329.18</v>
      </c>
      <c r="E164" s="60">
        <f>E165+E170+E178+E188+E189+E194</f>
        <v>157107.92000000001</v>
      </c>
      <c r="F164" s="45">
        <f t="shared" si="26"/>
        <v>112.76024160911592</v>
      </c>
    </row>
    <row r="165" spans="1:6" ht="12.75" customHeight="1" x14ac:dyDescent="0.2">
      <c r="A165" s="63">
        <v>321</v>
      </c>
      <c r="B165" s="64" t="s">
        <v>331</v>
      </c>
      <c r="C165" s="247" t="s">
        <v>332</v>
      </c>
      <c r="D165" s="60">
        <f t="shared" ref="D165:E165" si="33">SUM(D166:D169)</f>
        <v>50597.440000000002</v>
      </c>
      <c r="E165" s="60">
        <f t="shared" si="33"/>
        <v>57065.450000000004</v>
      </c>
      <c r="F165" s="45">
        <f t="shared" si="26"/>
        <v>112.783275201275</v>
      </c>
    </row>
    <row r="166" spans="1:6" ht="12.75" customHeight="1" x14ac:dyDescent="0.2">
      <c r="A166" s="63">
        <v>3211</v>
      </c>
      <c r="B166" s="64" t="s">
        <v>333</v>
      </c>
      <c r="C166" s="247" t="s">
        <v>334</v>
      </c>
      <c r="D166" s="194">
        <v>11062.72</v>
      </c>
      <c r="E166" s="194">
        <v>13140.58</v>
      </c>
      <c r="F166" s="45">
        <f t="shared" si="26"/>
        <v>118.78254172572389</v>
      </c>
    </row>
    <row r="167" spans="1:6" ht="12.75" customHeight="1" x14ac:dyDescent="0.2">
      <c r="A167" s="63">
        <v>3212</v>
      </c>
      <c r="B167" s="64" t="s">
        <v>335</v>
      </c>
      <c r="C167" s="247" t="s">
        <v>336</v>
      </c>
      <c r="D167" s="194">
        <v>39434.720000000001</v>
      </c>
      <c r="E167" s="194">
        <v>43584.87</v>
      </c>
      <c r="F167" s="45">
        <f t="shared" si="26"/>
        <v>110.52410160386583</v>
      </c>
    </row>
    <row r="168" spans="1:6" ht="12.75" customHeight="1" x14ac:dyDescent="0.2">
      <c r="A168" s="63">
        <v>3213</v>
      </c>
      <c r="B168" s="64" t="s">
        <v>337</v>
      </c>
      <c r="C168" s="247" t="s">
        <v>338</v>
      </c>
      <c r="D168" s="194">
        <v>100</v>
      </c>
      <c r="E168" s="194">
        <v>340</v>
      </c>
      <c r="F168" s="45">
        <f t="shared" si="26"/>
        <v>340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54558.38</v>
      </c>
      <c r="E170" s="60">
        <f t="shared" si="34"/>
        <v>63112.460000000006</v>
      </c>
      <c r="F170" s="45">
        <f t="shared" si="26"/>
        <v>115.67876465540216</v>
      </c>
    </row>
    <row r="171" spans="1:6" ht="12.75" customHeight="1" x14ac:dyDescent="0.2">
      <c r="A171" s="63">
        <v>3221</v>
      </c>
      <c r="B171" s="64" t="s">
        <v>343</v>
      </c>
      <c r="C171" s="247" t="s">
        <v>344</v>
      </c>
      <c r="D171" s="194">
        <v>7138.73</v>
      </c>
      <c r="E171" s="194">
        <v>7513.58</v>
      </c>
      <c r="F171" s="45">
        <f t="shared" si="26"/>
        <v>105.25093398965923</v>
      </c>
    </row>
    <row r="172" spans="1:6" ht="12.75" customHeight="1" x14ac:dyDescent="0.2">
      <c r="A172" s="63">
        <v>3222</v>
      </c>
      <c r="B172" s="64" t="s">
        <v>345</v>
      </c>
      <c r="C172" s="247" t="s">
        <v>346</v>
      </c>
      <c r="D172" s="194">
        <v>28509.3</v>
      </c>
      <c r="E172" s="194">
        <v>33611.51</v>
      </c>
      <c r="F172" s="45">
        <f t="shared" si="26"/>
        <v>117.89665126818267</v>
      </c>
    </row>
    <row r="173" spans="1:6" ht="12.75" customHeight="1" x14ac:dyDescent="0.2">
      <c r="A173" s="63">
        <v>3223</v>
      </c>
      <c r="B173" s="65" t="s">
        <v>347</v>
      </c>
      <c r="C173" s="247" t="s">
        <v>348</v>
      </c>
      <c r="D173" s="194">
        <v>17631.43</v>
      </c>
      <c r="E173" s="194">
        <v>18724.95</v>
      </c>
      <c r="F173" s="45">
        <f t="shared" si="26"/>
        <v>106.20210612525473</v>
      </c>
    </row>
    <row r="174" spans="1:6" ht="12.75" customHeight="1" x14ac:dyDescent="0.2">
      <c r="A174" s="63">
        <v>3224</v>
      </c>
      <c r="B174" s="65" t="s">
        <v>349</v>
      </c>
      <c r="C174" s="247" t="s">
        <v>350</v>
      </c>
      <c r="D174" s="194">
        <v>242.08</v>
      </c>
      <c r="E174" s="194">
        <v>515</v>
      </c>
      <c r="F174" s="45">
        <f t="shared" si="26"/>
        <v>212.7395902181097</v>
      </c>
    </row>
    <row r="175" spans="1:6" ht="12.75" customHeight="1" x14ac:dyDescent="0.2">
      <c r="A175" s="63">
        <v>3225</v>
      </c>
      <c r="B175" s="65" t="s">
        <v>351</v>
      </c>
      <c r="C175" s="247" t="s">
        <v>352</v>
      </c>
      <c r="D175" s="194">
        <v>1036.8399999999999</v>
      </c>
      <c r="E175" s="194">
        <v>2747.42</v>
      </c>
      <c r="F175" s="45">
        <f t="shared" si="26"/>
        <v>264.98013193935424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28561.749999999996</v>
      </c>
      <c r="E178" s="60">
        <f t="shared" si="35"/>
        <v>35140.050000000003</v>
      </c>
      <c r="F178" s="45">
        <f t="shared" si="26"/>
        <v>123.03185203987854</v>
      </c>
    </row>
    <row r="179" spans="1:6" ht="12.75" customHeight="1" x14ac:dyDescent="0.2">
      <c r="A179" s="63">
        <v>3231</v>
      </c>
      <c r="B179" s="65" t="s">
        <v>359</v>
      </c>
      <c r="C179" s="247" t="s">
        <v>360</v>
      </c>
      <c r="D179" s="194">
        <v>7994.95</v>
      </c>
      <c r="E179" s="194">
        <v>9702.1</v>
      </c>
      <c r="F179" s="45">
        <f t="shared" si="26"/>
        <v>121.35285398908063</v>
      </c>
    </row>
    <row r="180" spans="1:6" ht="12.75" customHeight="1" x14ac:dyDescent="0.2">
      <c r="A180" s="63">
        <v>3232</v>
      </c>
      <c r="B180" s="65" t="s">
        <v>361</v>
      </c>
      <c r="C180" s="247" t="s">
        <v>362</v>
      </c>
      <c r="D180" s="194">
        <v>11279.25</v>
      </c>
      <c r="E180" s="194">
        <v>13339.72</v>
      </c>
      <c r="F180" s="45">
        <f t="shared" si="26"/>
        <v>118.26779262805593</v>
      </c>
    </row>
    <row r="181" spans="1:6" ht="12.75" customHeight="1" x14ac:dyDescent="0.2">
      <c r="A181" s="63">
        <v>3233</v>
      </c>
      <c r="B181" s="65" t="s">
        <v>363</v>
      </c>
      <c r="C181" s="247" t="s">
        <v>364</v>
      </c>
      <c r="D181" s="194">
        <v>127.44</v>
      </c>
      <c r="E181" s="194">
        <v>670</v>
      </c>
      <c r="F181" s="45">
        <f t="shared" si="26"/>
        <v>525.73760200878849</v>
      </c>
    </row>
    <row r="182" spans="1:6" ht="12.75" customHeight="1" x14ac:dyDescent="0.2">
      <c r="A182" s="63">
        <v>3234</v>
      </c>
      <c r="B182" s="65" t="s">
        <v>365</v>
      </c>
      <c r="C182" s="247" t="s">
        <v>366</v>
      </c>
      <c r="D182" s="194">
        <v>3003.62</v>
      </c>
      <c r="E182" s="194">
        <v>4133.2700000000004</v>
      </c>
      <c r="F182" s="45">
        <f t="shared" si="26"/>
        <v>137.60961772794164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1680.26</v>
      </c>
      <c r="E184" s="194">
        <v>3149.9</v>
      </c>
      <c r="F184" s="45">
        <f t="shared" si="26"/>
        <v>187.46503517312797</v>
      </c>
    </row>
    <row r="185" spans="1:6" ht="12.75" customHeight="1" x14ac:dyDescent="0.2">
      <c r="A185" s="63">
        <v>3237</v>
      </c>
      <c r="B185" s="64" t="s">
        <v>371</v>
      </c>
      <c r="C185" s="247" t="s">
        <v>372</v>
      </c>
      <c r="D185" s="194">
        <v>2267.29</v>
      </c>
      <c r="E185" s="194">
        <v>1783.33</v>
      </c>
      <c r="F185" s="45">
        <f t="shared" si="26"/>
        <v>78.654693488702364</v>
      </c>
    </row>
    <row r="186" spans="1:6" ht="12.75" customHeight="1" x14ac:dyDescent="0.2">
      <c r="A186" s="63">
        <v>3238</v>
      </c>
      <c r="B186" s="64" t="s">
        <v>373</v>
      </c>
      <c r="C186" s="247" t="s">
        <v>374</v>
      </c>
      <c r="D186" s="194">
        <v>1769.59</v>
      </c>
      <c r="E186" s="194">
        <v>2225</v>
      </c>
      <c r="F186" s="45">
        <f t="shared" si="26"/>
        <v>125.73533982447913</v>
      </c>
    </row>
    <row r="187" spans="1:6" ht="12.75" customHeight="1" x14ac:dyDescent="0.2">
      <c r="A187" s="63">
        <v>3239</v>
      </c>
      <c r="B187" s="64" t="s">
        <v>375</v>
      </c>
      <c r="C187" s="247" t="s">
        <v>376</v>
      </c>
      <c r="D187" s="194">
        <v>439.35</v>
      </c>
      <c r="E187" s="194">
        <v>136.72999999999999</v>
      </c>
      <c r="F187" s="45">
        <f t="shared" si="26"/>
        <v>31.120974166382155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5611.61</v>
      </c>
      <c r="E194" s="60">
        <f t="shared" si="36"/>
        <v>1789.96</v>
      </c>
      <c r="F194" s="45">
        <f t="shared" si="26"/>
        <v>31.897441197802419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468.54</v>
      </c>
      <c r="E196" s="194">
        <v>468.54</v>
      </c>
      <c r="F196" s="45">
        <f t="shared" si="26"/>
        <v>100</v>
      </c>
    </row>
    <row r="197" spans="1:6" ht="12.75" customHeight="1" x14ac:dyDescent="0.2">
      <c r="A197" s="63">
        <v>3293</v>
      </c>
      <c r="B197" s="64" t="s">
        <v>395</v>
      </c>
      <c r="C197" s="247" t="s">
        <v>396</v>
      </c>
      <c r="D197" s="194">
        <v>201.9</v>
      </c>
      <c r="E197" s="194"/>
      <c r="F197" s="45">
        <f t="shared" si="26"/>
        <v>0</v>
      </c>
    </row>
    <row r="198" spans="1:6" ht="12.75" customHeight="1" x14ac:dyDescent="0.2">
      <c r="A198" s="63">
        <v>3294</v>
      </c>
      <c r="B198" s="64" t="s">
        <v>397</v>
      </c>
      <c r="C198" s="247" t="s">
        <v>398</v>
      </c>
      <c r="D198" s="194">
        <v>78.09</v>
      </c>
      <c r="E198" s="194">
        <v>25</v>
      </c>
      <c r="F198" s="45">
        <f t="shared" si="26"/>
        <v>32.014342425406582</v>
      </c>
    </row>
    <row r="199" spans="1:6" ht="12.75" customHeight="1" x14ac:dyDescent="0.2">
      <c r="A199" s="63">
        <v>3295</v>
      </c>
      <c r="B199" s="64" t="s">
        <v>399</v>
      </c>
      <c r="C199" s="247" t="s">
        <v>400</v>
      </c>
      <c r="D199" s="194">
        <v>3619.22</v>
      </c>
      <c r="E199" s="194">
        <v>1246.42</v>
      </c>
      <c r="F199" s="45">
        <f t="shared" si="26"/>
        <v>34.438912251811168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1243.8599999999999</v>
      </c>
      <c r="E201" s="194">
        <v>50</v>
      </c>
      <c r="F201" s="45">
        <f t="shared" si="26"/>
        <v>4.0197449873780009</v>
      </c>
    </row>
    <row r="202" spans="1:6" ht="12.75" customHeight="1" x14ac:dyDescent="0.2">
      <c r="A202" s="63">
        <v>34</v>
      </c>
      <c r="B202" s="183" t="s">
        <v>405</v>
      </c>
      <c r="C202" s="247" t="s">
        <v>406</v>
      </c>
      <c r="D202" s="60">
        <f t="shared" ref="D202:E202" si="37">D203+D208+D216</f>
        <v>519.94000000000005</v>
      </c>
      <c r="E202" s="60">
        <f t="shared" si="37"/>
        <v>86.58</v>
      </c>
      <c r="F202" s="45">
        <f t="shared" si="26"/>
        <v>16.651921375543331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519.94000000000005</v>
      </c>
      <c r="E216" s="60">
        <f t="shared" si="40"/>
        <v>86.58</v>
      </c>
      <c r="F216" s="45">
        <f t="shared" si="26"/>
        <v>16.651921375543331</v>
      </c>
    </row>
    <row r="217" spans="1:6" ht="12.75" customHeight="1" x14ac:dyDescent="0.2">
      <c r="A217" s="63">
        <v>3431</v>
      </c>
      <c r="B217" s="182" t="s">
        <v>435</v>
      </c>
      <c r="C217" s="247" t="s">
        <v>436</v>
      </c>
      <c r="D217" s="194">
        <v>518.87</v>
      </c>
      <c r="E217" s="194">
        <v>86.48</v>
      </c>
      <c r="F217" s="45">
        <f t="shared" si="26"/>
        <v>16.666987877503036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1.07</v>
      </c>
      <c r="E219" s="194">
        <v>0.1</v>
      </c>
      <c r="F219" s="45">
        <f t="shared" si="26"/>
        <v>9.3457943925233646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5749.68</v>
      </c>
      <c r="E262" s="60">
        <f t="shared" si="55"/>
        <v>5765.59</v>
      </c>
      <c r="F262" s="45">
        <f t="shared" ref="F262:F268" si="56">IF(D262&lt;&gt;0,IF(E262/D262&gt;=100,"&gt;&gt;100",E262/D262*100),"-")</f>
        <v>100.27671105174549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5749.68</v>
      </c>
      <c r="E269" s="60">
        <f t="shared" si="58"/>
        <v>5765.59</v>
      </c>
      <c r="F269" s="45">
        <f t="shared" ref="F269:F272" si="59">IF(D269&lt;&gt;0,IF(E269/D269&gt;=100,"&gt;&gt;100",E269/D269*100),"-")</f>
        <v>100.27671105174549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5749.68</v>
      </c>
      <c r="E271" s="194">
        <v>5765.59</v>
      </c>
      <c r="F271" s="45">
        <f t="shared" si="59"/>
        <v>100.27671105174549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250.41</v>
      </c>
      <c r="E273" s="60">
        <f t="shared" si="60"/>
        <v>246.45</v>
      </c>
      <c r="F273" s="45">
        <f t="shared" ref="F273:F277" si="61">IF(D273&lt;&gt;0,IF(E273/D273&gt;=100,"&gt;&gt;100",E273/D273*100),"-")</f>
        <v>98.418593506649088</v>
      </c>
    </row>
    <row r="274" spans="1:6" ht="12.75" customHeight="1" x14ac:dyDescent="0.2">
      <c r="A274" s="63">
        <v>381</v>
      </c>
      <c r="B274" s="64" t="s">
        <v>540</v>
      </c>
      <c r="C274" s="247" t="s">
        <v>541</v>
      </c>
      <c r="D274" s="60">
        <f t="shared" ref="D274:E274" si="62">SUM(D275:D277)</f>
        <v>250.41</v>
      </c>
      <c r="E274" s="60">
        <f t="shared" si="62"/>
        <v>246.45</v>
      </c>
      <c r="F274" s="45">
        <f t="shared" si="61"/>
        <v>98.418593506649088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250.41</v>
      </c>
      <c r="E276" s="194">
        <v>246.45</v>
      </c>
      <c r="F276" s="45">
        <f t="shared" si="61"/>
        <v>98.418593506649088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967009.2</v>
      </c>
      <c r="E299" s="60">
        <f>E152-E297+E298</f>
        <v>1160827.6800000002</v>
      </c>
      <c r="F299" s="45">
        <f t="shared" si="68"/>
        <v>120.04308542255858</v>
      </c>
    </row>
    <row r="300" spans="1:6" ht="12.75" customHeight="1" x14ac:dyDescent="0.2">
      <c r="A300" s="63" t="s">
        <v>581</v>
      </c>
      <c r="B300" s="64" t="s">
        <v>592</v>
      </c>
      <c r="C300" s="247" t="s">
        <v>593</v>
      </c>
      <c r="D300" s="60">
        <f>IF(D6&gt;=D299,D6-D299,0)</f>
        <v>780.73000000009779</v>
      </c>
      <c r="E300" s="60">
        <f>IF(E6&gt;=E299,E6-E299,0)</f>
        <v>0</v>
      </c>
      <c r="F300" s="45">
        <f t="shared" si="68"/>
        <v>0</v>
      </c>
    </row>
    <row r="301" spans="1:6" ht="12.75" customHeight="1" x14ac:dyDescent="0.2">
      <c r="A301" s="63" t="s">
        <v>581</v>
      </c>
      <c r="B301" s="64" t="s">
        <v>594</v>
      </c>
      <c r="C301" s="247" t="s">
        <v>595</v>
      </c>
      <c r="D301" s="60">
        <f>IF(D299&gt;=D6,D299-D6,0)</f>
        <v>0</v>
      </c>
      <c r="E301" s="60">
        <f>IF(E299&gt;=E6,E299-E6,0)</f>
        <v>69444.750000000233</v>
      </c>
      <c r="F301" s="45" t="str">
        <f t="shared" si="68"/>
        <v>-</v>
      </c>
    </row>
    <row r="302" spans="1:6" ht="12.75" customHeight="1" x14ac:dyDescent="0.2">
      <c r="A302" s="63">
        <v>92211</v>
      </c>
      <c r="B302" s="64" t="s">
        <v>596</v>
      </c>
      <c r="C302" s="247" t="s">
        <v>597</v>
      </c>
      <c r="D302" s="194">
        <v>89256.48</v>
      </c>
      <c r="E302" s="194">
        <v>19811.73</v>
      </c>
      <c r="F302" s="45">
        <f t="shared" si="68"/>
        <v>22.196405235787921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65347.98</v>
      </c>
      <c r="E304" s="194">
        <v>31435.74</v>
      </c>
      <c r="F304" s="45">
        <f t="shared" si="68"/>
        <v>48.10514418349274</v>
      </c>
    </row>
    <row r="305" spans="1:6" ht="12" x14ac:dyDescent="0.2">
      <c r="A305" s="63">
        <v>9661</v>
      </c>
      <c r="B305" s="220" t="s">
        <v>602</v>
      </c>
      <c r="C305" s="247" t="s">
        <v>603</v>
      </c>
      <c r="D305" s="194">
        <v>194.59</v>
      </c>
      <c r="E305" s="194">
        <v>217.83</v>
      </c>
      <c r="F305" s="45">
        <f t="shared" si="68"/>
        <v>111.94305976668895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6139.87</v>
      </c>
      <c r="E360" s="60">
        <f t="shared" si="86"/>
        <v>11019.130000000001</v>
      </c>
      <c r="F360" s="45">
        <f t="shared" si="72"/>
        <v>179.46845780122382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4014.87</v>
      </c>
      <c r="E373" s="60">
        <f t="shared" si="90"/>
        <v>6394.63</v>
      </c>
      <c r="F373" s="45">
        <f t="shared" si="72"/>
        <v>159.27365020536158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2200</v>
      </c>
      <c r="E379" s="60">
        <f t="shared" si="92"/>
        <v>3909.71</v>
      </c>
      <c r="F379" s="45">
        <f t="shared" si="72"/>
        <v>177.71409090909091</v>
      </c>
    </row>
    <row r="380" spans="1:6" ht="12.75" customHeight="1" x14ac:dyDescent="0.2">
      <c r="A380" s="63">
        <v>4221</v>
      </c>
      <c r="B380" s="64" t="s">
        <v>647</v>
      </c>
      <c r="C380" s="247" t="s">
        <v>739</v>
      </c>
      <c r="D380" s="194">
        <v>2200</v>
      </c>
      <c r="E380" s="194">
        <v>2185</v>
      </c>
      <c r="F380" s="45">
        <f t="shared" si="72"/>
        <v>99.318181818181813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917.19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807.52</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1814.87</v>
      </c>
      <c r="E393" s="60">
        <f t="shared" si="94"/>
        <v>2484.92</v>
      </c>
      <c r="F393" s="45">
        <f t="shared" si="72"/>
        <v>136.91999977959856</v>
      </c>
    </row>
    <row r="394" spans="1:6" ht="12.75" customHeight="1" x14ac:dyDescent="0.2">
      <c r="A394" s="63">
        <v>4241</v>
      </c>
      <c r="B394" s="64" t="s">
        <v>756</v>
      </c>
      <c r="C394" s="247" t="s">
        <v>757</v>
      </c>
      <c r="D394" s="194">
        <v>1814.87</v>
      </c>
      <c r="E394" s="194">
        <v>2484.92</v>
      </c>
      <c r="F394" s="45">
        <f t="shared" si="72"/>
        <v>136.91999977959856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2125</v>
      </c>
      <c r="E412" s="60">
        <f t="shared" si="100"/>
        <v>4624.5</v>
      </c>
      <c r="F412" s="45">
        <f t="shared" si="72"/>
        <v>217.62352941176474</v>
      </c>
    </row>
    <row r="413" spans="1:6" ht="12.75" customHeight="1" x14ac:dyDescent="0.2">
      <c r="A413" s="63">
        <v>451</v>
      </c>
      <c r="B413" s="64" t="s">
        <v>784</v>
      </c>
      <c r="C413" s="247" t="s">
        <v>785</v>
      </c>
      <c r="D413" s="194">
        <v>2125</v>
      </c>
      <c r="E413" s="194">
        <v>4624.5</v>
      </c>
      <c r="F413" s="45">
        <f t="shared" si="72"/>
        <v>217.62352941176474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6139.87</v>
      </c>
      <c r="E418" s="60">
        <f t="shared" si="102"/>
        <v>11019.130000000001</v>
      </c>
      <c r="F418" s="45">
        <f t="shared" si="72"/>
        <v>179.46845780122382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84949.14</v>
      </c>
      <c r="E420" s="194">
        <v>20863.53</v>
      </c>
      <c r="F420" s="45">
        <f t="shared" si="72"/>
        <v>24.560024974943833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967789.93</v>
      </c>
      <c r="E422" s="60">
        <f>E6+E308</f>
        <v>1091382.93</v>
      </c>
      <c r="F422" s="45">
        <f t="shared" si="72"/>
        <v>112.77064331512521</v>
      </c>
    </row>
    <row r="423" spans="1:6" ht="12.75" customHeight="1" x14ac:dyDescent="0.2">
      <c r="A423" s="63" t="s">
        <v>581</v>
      </c>
      <c r="B423" s="64" t="s">
        <v>804</v>
      </c>
      <c r="C423" s="247" t="s">
        <v>805</v>
      </c>
      <c r="D423" s="60">
        <f t="shared" ref="D423:E423" si="103">D299+D360</f>
        <v>973149.07</v>
      </c>
      <c r="E423" s="60">
        <f t="shared" si="103"/>
        <v>1171846.81</v>
      </c>
      <c r="F423" s="45">
        <f t="shared" si="72"/>
        <v>120.41801673817561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5359.1399999998976</v>
      </c>
      <c r="E425" s="60">
        <f t="shared" si="105"/>
        <v>80463.880000000121</v>
      </c>
      <c r="F425" s="45">
        <f t="shared" si="72"/>
        <v>1501.4326925589116</v>
      </c>
    </row>
    <row r="426" spans="1:6" ht="12.75" customHeight="1" x14ac:dyDescent="0.2">
      <c r="A426" s="251" t="s">
        <v>810</v>
      </c>
      <c r="B426" s="183" t="s">
        <v>811</v>
      </c>
      <c r="C426" s="252" t="s">
        <v>812</v>
      </c>
      <c r="D426" s="60">
        <f t="shared" ref="D426:E426" si="106">IF(D302-D303+D419-D420&gt;=0,D302-D303+D419-D420,0)</f>
        <v>4307.3399999999965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1051.7999999999993</v>
      </c>
      <c r="F427" s="45" t="str">
        <f t="shared" si="72"/>
        <v>-</v>
      </c>
    </row>
    <row r="428" spans="1:6" ht="24" x14ac:dyDescent="0.2">
      <c r="A428" s="249" t="s">
        <v>815</v>
      </c>
      <c r="B428" s="243" t="s">
        <v>816</v>
      </c>
      <c r="C428" s="250" t="s">
        <v>817</v>
      </c>
      <c r="D428" s="81">
        <f t="shared" ref="D428:E428" si="108">D304+D421</f>
        <v>65347.98</v>
      </c>
      <c r="E428" s="81">
        <f t="shared" si="108"/>
        <v>31435.74</v>
      </c>
      <c r="F428" s="61">
        <f t="shared" si="72"/>
        <v>48.10514418349274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967789.93</v>
      </c>
      <c r="E643" s="60">
        <f>E422+E430</f>
        <v>1091382.93</v>
      </c>
      <c r="F643" s="45">
        <f t="shared" si="109"/>
        <v>112.77064331512521</v>
      </c>
    </row>
    <row r="644" spans="1:6" ht="12.75" customHeight="1" x14ac:dyDescent="0.2">
      <c r="A644" s="63" t="s">
        <v>581</v>
      </c>
      <c r="B644" s="64" t="s">
        <v>1237</v>
      </c>
      <c r="C644" s="247" t="s">
        <v>1238</v>
      </c>
      <c r="D644" s="60">
        <f>D423+D535</f>
        <v>973149.07</v>
      </c>
      <c r="E644" s="60">
        <f>E423+E535</f>
        <v>1171846.81</v>
      </c>
      <c r="F644" s="45">
        <f t="shared" si="109"/>
        <v>120.41801673817561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5359.1399999998976</v>
      </c>
      <c r="E646" s="60">
        <f t="shared" si="164"/>
        <v>80463.880000000121</v>
      </c>
      <c r="F646" s="45">
        <f t="shared" si="109"/>
        <v>1501.4326925589116</v>
      </c>
    </row>
    <row r="647" spans="1:6" ht="24" x14ac:dyDescent="0.2">
      <c r="A647" s="251" t="s">
        <v>1243</v>
      </c>
      <c r="B647" s="64" t="s">
        <v>1244</v>
      </c>
      <c r="C647" s="252" t="s">
        <v>1243</v>
      </c>
      <c r="D647" s="60">
        <f>IF(D426-D427+D641-D642&gt;=0,D426-D427+D641-D642,0)</f>
        <v>4307.3399999999965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1051.7999999999993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1051.799999999901</v>
      </c>
      <c r="E650" s="60">
        <f t="shared" si="166"/>
        <v>81515.680000000124</v>
      </c>
      <c r="F650" s="45">
        <f t="shared" si="109"/>
        <v>7750.1121886297578</v>
      </c>
    </row>
    <row r="651" spans="1:6" ht="24" x14ac:dyDescent="0.2">
      <c r="A651" s="249" t="s">
        <v>1251</v>
      </c>
      <c r="B651" s="184" t="s">
        <v>1252</v>
      </c>
      <c r="C651" s="250" t="s">
        <v>1251</v>
      </c>
      <c r="D651" s="196">
        <v>71048.73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7144.42</v>
      </c>
      <c r="E653" s="194">
        <v>6276.98</v>
      </c>
      <c r="F653" s="45">
        <f t="shared" ref="F653:F740" si="167">IF(D653&lt;&gt;0,IF(E653/D653&gt;=100,"&gt;&gt;100",E653/D653*100),"-")</f>
        <v>87.85849656095246</v>
      </c>
    </row>
    <row r="654" spans="1:6" ht="12.75" customHeight="1" x14ac:dyDescent="0.2">
      <c r="A654" s="63" t="s">
        <v>1256</v>
      </c>
      <c r="B654" s="64" t="s">
        <v>1257</v>
      </c>
      <c r="C654" s="247" t="s">
        <v>1256</v>
      </c>
      <c r="D654" s="194">
        <v>89666.89</v>
      </c>
      <c r="E654" s="194">
        <v>4895.54</v>
      </c>
      <c r="F654" s="45">
        <f t="shared" si="167"/>
        <v>5.4596964386742979</v>
      </c>
    </row>
    <row r="655" spans="1:6" ht="12.75" customHeight="1" x14ac:dyDescent="0.2">
      <c r="A655" s="63" t="s">
        <v>1258</v>
      </c>
      <c r="B655" s="64" t="s">
        <v>1259</v>
      </c>
      <c r="C655" s="247" t="s">
        <v>1258</v>
      </c>
      <c r="D655" s="194">
        <v>90534.33</v>
      </c>
      <c r="E655" s="194">
        <v>11172.52</v>
      </c>
      <c r="F655" s="45">
        <f t="shared" si="167"/>
        <v>12.340644703506394</v>
      </c>
    </row>
    <row r="656" spans="1:6" ht="24" x14ac:dyDescent="0.2">
      <c r="A656" s="63">
        <v>11</v>
      </c>
      <c r="B656" s="64" t="s">
        <v>1260</v>
      </c>
      <c r="C656" s="247" t="s">
        <v>1261</v>
      </c>
      <c r="D656" s="60">
        <f t="shared" ref="D656:E656" si="168">+D653+D654-D655</f>
        <v>6276.9799999999959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39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31</v>
      </c>
      <c r="F660" s="45">
        <f t="shared" si="167"/>
        <v>103.33333333333334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867876.51</v>
      </c>
      <c r="E683" s="192">
        <v>940915.61</v>
      </c>
      <c r="F683" s="71">
        <f t="shared" si="167"/>
        <v>108.41584017523414</v>
      </c>
    </row>
    <row r="684" spans="1:6" ht="24" x14ac:dyDescent="0.2">
      <c r="A684" s="70">
        <v>63613</v>
      </c>
      <c r="B684" s="182" t="s">
        <v>1317</v>
      </c>
      <c r="C684" s="278" t="s">
        <v>1318</v>
      </c>
      <c r="D684" s="192">
        <v>1260</v>
      </c>
      <c r="E684" s="192">
        <v>5245</v>
      </c>
      <c r="F684" s="71">
        <f t="shared" si="167"/>
        <v>416.26984126984132</v>
      </c>
    </row>
    <row r="685" spans="1:6" ht="24" x14ac:dyDescent="0.2">
      <c r="A685" s="63">
        <v>63622</v>
      </c>
      <c r="B685" s="244" t="s">
        <v>1319</v>
      </c>
      <c r="C685" s="247" t="s">
        <v>1320</v>
      </c>
      <c r="D685" s="194">
        <v>7560.05</v>
      </c>
      <c r="E685" s="194">
        <v>7917.04</v>
      </c>
      <c r="F685" s="45">
        <f t="shared" si="167"/>
        <v>104.72205871654288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1634.55</v>
      </c>
      <c r="E724" s="192">
        <v>2117.36</v>
      </c>
      <c r="F724" s="71">
        <f t="shared" si="167"/>
        <v>129.53779327643696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853</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1400</v>
      </c>
      <c r="E732" s="192">
        <v>0</v>
      </c>
      <c r="F732" s="71">
        <f t="shared" si="167"/>
        <v>0</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39434.720000000001</v>
      </c>
      <c r="E734" s="192">
        <v>43584.87</v>
      </c>
      <c r="F734" s="71">
        <f t="shared" si="167"/>
        <v>110.52410160386583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1342</v>
      </c>
      <c r="E736" s="194">
        <v>1684.4</v>
      </c>
      <c r="F736" s="45">
        <f t="shared" si="167"/>
        <v>125.51415797317438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895.84</v>
      </c>
      <c r="E738" s="194">
        <v>377.08</v>
      </c>
      <c r="F738" s="45">
        <f t="shared" si="167"/>
        <v>42.09233791748526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5749.68</v>
      </c>
      <c r="E855" s="194">
        <v>5765.59</v>
      </c>
      <c r="F855" s="45">
        <f t="shared" si="169"/>
        <v>100.27671105174549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130" zoomScaleNormal="13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1085256.1700000002</v>
      </c>
      <c r="E6" s="180">
        <f t="shared" si="0"/>
        <v>1150944.9199999997</v>
      </c>
      <c r="F6" s="181">
        <f t="shared" ref="F6:F298" si="1">IF(D6&gt;0,IF(E6/D6&gt;=100,"&gt;&gt;100",E6/D6*100),"-")</f>
        <v>106.05283359043234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943250.84000000008</v>
      </c>
      <c r="E7" s="79">
        <f t="shared" si="2"/>
        <v>1115269.9799999997</v>
      </c>
      <c r="F7" s="71">
        <f t="shared" si="1"/>
        <v>118.23683931201161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1698.13</v>
      </c>
      <c r="E8" s="79">
        <f>E9+E10-E11</f>
        <v>1698.13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1698.13</v>
      </c>
      <c r="E9" s="192">
        <v>1698.13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941552.71000000008</v>
      </c>
      <c r="E12" s="79">
        <f t="shared" si="3"/>
        <v>1113571.8499999999</v>
      </c>
      <c r="F12" s="71">
        <f t="shared" si="1"/>
        <v>118.26973022041429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929507.16000000015</v>
      </c>
      <c r="E13" s="79">
        <f t="shared" si="4"/>
        <v>1053548.56</v>
      </c>
      <c r="F13" s="71">
        <f t="shared" si="1"/>
        <v>113.34485685941354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1302421.55</v>
      </c>
      <c r="E15" s="192">
        <v>1437415.19</v>
      </c>
      <c r="F15" s="71">
        <f t="shared" si="1"/>
        <v>110.36481928604451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19775.09</v>
      </c>
      <c r="E17" s="192">
        <v>19775.09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392689.48</v>
      </c>
      <c r="E18" s="192">
        <v>403641.72</v>
      </c>
      <c r="F18" s="71">
        <f t="shared" si="1"/>
        <v>102.78903320761228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9121.6299999999756</v>
      </c>
      <c r="E19" s="79">
        <f t="shared" si="5"/>
        <v>57224.880000000005</v>
      </c>
      <c r="F19" s="71">
        <f t="shared" si="1"/>
        <v>627.35366376404386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153412.44</v>
      </c>
      <c r="E20" s="192">
        <v>150265.99</v>
      </c>
      <c r="F20" s="71">
        <f t="shared" si="1"/>
        <v>97.949025515792584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2609.89</v>
      </c>
      <c r="E21" s="192">
        <v>2609.89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16649.61</v>
      </c>
      <c r="E22" s="192">
        <v>17566.8</v>
      </c>
      <c r="F22" s="71">
        <f t="shared" si="1"/>
        <v>105.50877768308087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11794.01</v>
      </c>
      <c r="E24" s="192">
        <v>9974.1299999999992</v>
      </c>
      <c r="F24" s="71">
        <f t="shared" si="1"/>
        <v>84.569455172583361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976.11</v>
      </c>
      <c r="E25" s="192">
        <v>1783.63</v>
      </c>
      <c r="F25" s="71">
        <f t="shared" si="1"/>
        <v>182.72838102263066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71848.05</v>
      </c>
      <c r="E26" s="192">
        <v>71848.05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248168.48</v>
      </c>
      <c r="E28" s="192">
        <v>196823.61</v>
      </c>
      <c r="F28" s="71">
        <f t="shared" si="1"/>
        <v>79.310478913357557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25.350000000000023</v>
      </c>
      <c r="E29" s="79">
        <f t="shared" si="6"/>
        <v>12.670000000000016</v>
      </c>
      <c r="F29" s="71">
        <f t="shared" si="1"/>
        <v>49.980276134122306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388.38</v>
      </c>
      <c r="E30" s="192">
        <v>388.38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363.03</v>
      </c>
      <c r="E34" s="192">
        <v>375.71</v>
      </c>
      <c r="F34" s="71">
        <f t="shared" si="1"/>
        <v>103.4928242844944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2898.5700000000033</v>
      </c>
      <c r="E35" s="79">
        <f t="shared" si="7"/>
        <v>2785.739999999998</v>
      </c>
      <c r="F35" s="71">
        <f t="shared" si="1"/>
        <v>96.107390885850435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33231.83</v>
      </c>
      <c r="E36" s="192">
        <v>35278.769999999997</v>
      </c>
      <c r="F36" s="71">
        <f t="shared" si="1"/>
        <v>106.15957652648078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30333.26</v>
      </c>
      <c r="E40" s="192">
        <v>32493.03</v>
      </c>
      <c r="F40" s="71">
        <f t="shared" si="1"/>
        <v>107.12013809264154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57753.57</v>
      </c>
      <c r="E54" s="192">
        <v>57005.43</v>
      </c>
      <c r="F54" s="71">
        <f t="shared" si="1"/>
        <v>98.704599559819414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57753.57</v>
      </c>
      <c r="E55" s="192">
        <v>57005.43</v>
      </c>
      <c r="F55" s="71">
        <f t="shared" si="1"/>
        <v>98.704599559819414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142005.33000000002</v>
      </c>
      <c r="E69" s="79">
        <f>E70+E82+E88+E119+E135+E147+E165+E171</f>
        <v>35674.939999999995</v>
      </c>
      <c r="F69" s="71">
        <f t="shared" si="1"/>
        <v>25.122254213979144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6276.98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6276.98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6276.98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261.41000000000003</v>
      </c>
      <c r="E82" s="79">
        <f>SUM(E83:E85)-E86+E87</f>
        <v>2555.6799999999998</v>
      </c>
      <c r="F82" s="71">
        <f t="shared" si="1"/>
        <v>977.65196434719394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261.41000000000003</v>
      </c>
      <c r="E87" s="192">
        <v>2555.6799999999998</v>
      </c>
      <c r="F87" s="71">
        <f t="shared" si="1"/>
        <v>977.65196434719394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64418.210000000006</v>
      </c>
      <c r="E147" s="79">
        <f t="shared" si="24"/>
        <v>33119.259999999995</v>
      </c>
      <c r="F147" s="71">
        <f t="shared" si="1"/>
        <v>51.412884648610991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58018.36</v>
      </c>
      <c r="E150" s="79">
        <f t="shared" si="25"/>
        <v>21779.5</v>
      </c>
      <c r="F150" s="71">
        <f t="shared" si="1"/>
        <v>37.538979040427897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58018.36</v>
      </c>
      <c r="E156" s="192">
        <v>21779.5</v>
      </c>
      <c r="F156" s="71">
        <f t="shared" si="1"/>
        <v>37.538979040427897</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8451.74</v>
      </c>
      <c r="E160" s="192">
        <v>8564.7900000000009</v>
      </c>
      <c r="F160" s="71">
        <f t="shared" si="1"/>
        <v>101.33759438884775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138.44</v>
      </c>
      <c r="E161" s="192">
        <v>161.68</v>
      </c>
      <c r="F161" s="71">
        <f t="shared" si="1"/>
        <v>116.78705576423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4803.62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2190.33</v>
      </c>
      <c r="E164" s="192">
        <v>2190.33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71048.73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71048.73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1085256.17</v>
      </c>
      <c r="E176" s="79">
        <f>E177+E251</f>
        <v>1150944.92</v>
      </c>
      <c r="F176" s="71">
        <f t="shared" si="1"/>
        <v>106.05283359043239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79819.34</v>
      </c>
      <c r="E177" s="79">
        <f>E178+E197+E203+E219+E247+E248</f>
        <v>87554.14</v>
      </c>
      <c r="F177" s="71">
        <f t="shared" si="1"/>
        <v>109.69038330810554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79819.34</v>
      </c>
      <c r="E178" s="79">
        <f>SUM(E179:E181)+E185+E186+SUM(E194:E196)</f>
        <v>86258.28</v>
      </c>
      <c r="F178" s="71">
        <f t="shared" si="1"/>
        <v>108.06689205899222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68890.649999999994</v>
      </c>
      <c r="E179" s="192">
        <v>76255.17</v>
      </c>
      <c r="F179" s="71">
        <f t="shared" si="1"/>
        <v>110.69015896932312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9641.3799999999992</v>
      </c>
      <c r="E180" s="192">
        <v>8877.94</v>
      </c>
      <c r="F180" s="71">
        <f t="shared" si="1"/>
        <v>92.081631467694464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36.68</v>
      </c>
      <c r="E181" s="79">
        <f t="shared" si="28"/>
        <v>1.66</v>
      </c>
      <c r="F181" s="71">
        <f t="shared" si="1"/>
        <v>4.5256270447110145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36.68</v>
      </c>
      <c r="E184" s="192">
        <v>1.66</v>
      </c>
      <c r="F184" s="71">
        <f t="shared" si="1"/>
        <v>4.5256270447110145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1250.6300000000001</v>
      </c>
      <c r="E196" s="192">
        <v>1123.51</v>
      </c>
      <c r="F196" s="71">
        <f t="shared" si="1"/>
        <v>89.835522896460176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1295.8599999999999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1005436.83</v>
      </c>
      <c r="E251" s="79">
        <f>+E252+E255-E264+E274+E291</f>
        <v>1063390.78</v>
      </c>
      <c r="F251" s="71">
        <f t="shared" si="1"/>
        <v>105.76405680305147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941140.65</v>
      </c>
      <c r="E252" s="79">
        <f>E253-E254</f>
        <v>1113470.72</v>
      </c>
      <c r="F252" s="71">
        <f t="shared" si="1"/>
        <v>118.31076683384146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941140.65</v>
      </c>
      <c r="E253" s="192">
        <v>1113470.72</v>
      </c>
      <c r="F253" s="71">
        <f t="shared" si="1"/>
        <v>118.31076683384146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-1051.8</v>
      </c>
      <c r="E255" s="79">
        <f>E256-E260</f>
        <v>-81515.680000000008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19811.73</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19811.73</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1051.8</v>
      </c>
      <c r="E260" s="79">
        <f>SUM(E261:E263)</f>
        <v>101327.41</v>
      </c>
      <c r="F260" s="71">
        <f t="shared" si="1"/>
        <v>9633.7145845217728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1051.8</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90308.28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11019.13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65347.979999999996</v>
      </c>
      <c r="E274" s="79">
        <f>SUM(E275:E277)+SUM(E286:E290)</f>
        <v>31435.739999999998</v>
      </c>
      <c r="F274" s="71">
        <f t="shared" si="1"/>
        <v>48.10514418349274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55828.03</v>
      </c>
      <c r="E277" s="79">
        <f>SUM(E278:E285)</f>
        <v>21779.5</v>
      </c>
      <c r="F277" s="71">
        <f t="shared" si="39"/>
        <v>39.011765236924894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55828.03</v>
      </c>
      <c r="E283" s="192">
        <v>21779.5</v>
      </c>
      <c r="F283" s="71">
        <f t="shared" si="39"/>
        <v>39.011765236924894</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9325.36</v>
      </c>
      <c r="E287" s="192">
        <v>9438.41</v>
      </c>
      <c r="F287" s="71">
        <f t="shared" si="39"/>
        <v>101.21228563830242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194.59</v>
      </c>
      <c r="E288" s="192">
        <v>217.83</v>
      </c>
      <c r="F288" s="71">
        <f t="shared" si="39"/>
        <v>111.94305976668895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470.86</v>
      </c>
      <c r="E297" s="79">
        <f t="shared" si="42"/>
        <v>470.86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470.86</v>
      </c>
      <c r="E298" s="193">
        <v>470.86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66608.539999999994</v>
      </c>
      <c r="E302" s="192">
        <v>35309.589999999997</v>
      </c>
      <c r="F302" s="71">
        <f t="shared" si="43"/>
        <v>53.010604946452808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66608.539999999994</v>
      </c>
      <c r="E304" s="192">
        <v>15666.32</v>
      </c>
      <c r="F304" s="71">
        <f t="shared" si="43"/>
        <v>23.519987076732203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261.41000000000003</v>
      </c>
      <c r="E308" s="192">
        <v>2555.6799999999998</v>
      </c>
      <c r="F308" s="71">
        <f t="shared" si="43"/>
        <v>977.65196434719394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4803.62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1558.42</v>
      </c>
      <c r="E336" s="192">
        <v>1406.3</v>
      </c>
      <c r="F336" s="71">
        <f t="shared" si="43"/>
        <v>90.238831637170975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78260.92</v>
      </c>
      <c r="E337" s="192">
        <v>84851.98</v>
      </c>
      <c r="F337" s="71">
        <f t="shared" si="43"/>
        <v>108.42190457255039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1295.8599999999999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470.86</v>
      </c>
      <c r="E387" s="192">
        <v>470.86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973149.07</v>
      </c>
      <c r="E114" s="60">
        <f t="shared" si="22"/>
        <v>1171846.81</v>
      </c>
      <c r="F114" s="45">
        <f t="shared" si="1"/>
        <v>120.41801673817561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927614.33</v>
      </c>
      <c r="E115" s="60">
        <f t="shared" si="23"/>
        <v>1113132.33</v>
      </c>
      <c r="F115" s="45">
        <f t="shared" si="1"/>
        <v>119.99947542854368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927614.33</v>
      </c>
      <c r="E117" s="194">
        <v>1113132.33</v>
      </c>
      <c r="F117" s="45">
        <f t="shared" si="1"/>
        <v>119.99947542854368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45534.74</v>
      </c>
      <c r="E126" s="194">
        <v>58714.48</v>
      </c>
      <c r="F126" s="45">
        <f t="shared" si="1"/>
        <v>128.94436204093842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973149.07</v>
      </c>
      <c r="E141" s="81">
        <f t="shared" si="28"/>
        <v>1171846.81</v>
      </c>
      <c r="F141" s="61">
        <f t="shared" si="1"/>
        <v>120.41801673817561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26748.93</v>
      </c>
      <c r="E38" s="83">
        <f>E39+E44</f>
        <v>26748.93</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26748.93</v>
      </c>
      <c r="E39" s="83">
        <f t="shared" si="5"/>
        <v>26748.93</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26748.93</v>
      </c>
      <c r="E40" s="195">
        <v>26748.93</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77318.080000000002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1119012.43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1099975.24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938446.88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154776.26999999999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86.58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5765.59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246.45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653.47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11019.13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8018.06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1108776.3700000001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1091035.0400000003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928835.34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155539.71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121.6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5765.59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246.45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526.35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11019.13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6722.2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87554.139999999898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1295.8599999999999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1295.8599999999999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86258.28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84962.42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1295.8599999999999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8344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2026-01-28T13:01:58Z</dcterms:modified>
</cp:coreProperties>
</file>